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说明" sheetId="1" state="visible" r:id="rId3"/>
    <sheet name="商品资料" sheetId="2" state="visible" r:id="rId4"/>
    <sheet name="出入库明细" sheetId="3" state="visible" r:id="rId5"/>
    <sheet name="库存汇总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<sst xmlns="http://schemas.openxmlformats.org/spreadsheetml/2006/main" count="96" uniqueCount="73">
  <si>
    <r>
      <rPr>
        <b val="true"/>
        <sz val="16"/>
        <color rgb="FF16211E"/>
        <rFont val="Noto Sans CJK SC"/>
        <family val="2"/>
      </rPr>
      <t xml:space="preserve">出入库管理 </t>
    </r>
    <r>
      <rPr>
        <b val="true"/>
        <sz val="16"/>
        <color rgb="FF16211E"/>
        <rFont val="Arial"/>
        <family val="0"/>
        <charset val="1"/>
      </rPr>
      <t xml:space="preserve">Excel </t>
    </r>
    <r>
      <rPr>
        <b val="true"/>
        <sz val="16"/>
        <color rgb="FF16211E"/>
        <rFont val="Noto Sans CJK SC"/>
        <family val="2"/>
      </rPr>
      <t xml:space="preserve">模板（免费版）</t>
    </r>
  </si>
  <si>
    <r>
      <rPr>
        <sz val="11"/>
        <rFont val="Noto Sans CJK SC"/>
        <family val="2"/>
      </rPr>
      <t xml:space="preserve">本模板包含 </t>
    </r>
    <r>
      <rPr>
        <sz val="11"/>
        <rFont val="Arial"/>
        <family val="0"/>
        <charset val="1"/>
      </rPr>
      <t xml:space="preserve">3 </t>
    </r>
    <r>
      <rPr>
        <sz val="11"/>
        <rFont val="Noto Sans CJK SC"/>
        <family val="2"/>
      </rPr>
      <t xml:space="preserve">张表，可自动计算库存，适合中小仓库日常出入库记录：</t>
    </r>
  </si>
  <si>
    <r>
      <rPr>
        <sz val="11"/>
        <rFont val="Arial"/>
        <family val="0"/>
        <charset val="1"/>
      </rPr>
      <t xml:space="preserve">1) </t>
    </r>
    <r>
      <rPr>
        <sz val="11"/>
        <rFont val="Noto Sans CJK SC"/>
        <family val="2"/>
      </rPr>
      <t xml:space="preserve">商品资料 —— 先在这里录入商品：编码、名称、规格、单位、期初库存、安全库存。</t>
    </r>
  </si>
  <si>
    <r>
      <rPr>
        <sz val="11"/>
        <rFont val="Arial"/>
        <family val="0"/>
        <charset val="1"/>
      </rPr>
      <t xml:space="preserve">2) </t>
    </r>
    <r>
      <rPr>
        <sz val="11"/>
        <rFont val="Noto Sans CJK SC"/>
        <family val="2"/>
      </rPr>
      <t xml:space="preserve">出入库明细 —— 每发生一笔入库或出库，就在这里记一行。选好“商品编码”，</t>
    </r>
  </si>
  <si>
    <r>
      <rPr>
        <sz val="11"/>
        <rFont val="Noto Sans CJK SC"/>
        <family val="2"/>
      </rPr>
      <t xml:space="preserve">      商品名称</t>
    </r>
    <r>
      <rPr>
        <sz val="11"/>
        <rFont val="Arial"/>
        <family val="0"/>
        <charset val="1"/>
      </rPr>
      <t xml:space="preserve">/</t>
    </r>
    <r>
      <rPr>
        <sz val="11"/>
        <rFont val="Noto Sans CJK SC"/>
        <family val="2"/>
      </rPr>
      <t xml:space="preserve">规格</t>
    </r>
    <r>
      <rPr>
        <sz val="11"/>
        <rFont val="Arial"/>
        <family val="0"/>
        <charset val="1"/>
      </rPr>
      <t xml:space="preserve">/</t>
    </r>
    <r>
      <rPr>
        <sz val="11"/>
        <rFont val="Noto Sans CJK SC"/>
        <family val="2"/>
      </rPr>
      <t xml:space="preserve">单位会自动带出；金额自动计算；“类型”下拉选 入库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出库。</t>
    </r>
  </si>
  <si>
    <r>
      <rPr>
        <sz val="11"/>
        <rFont val="Arial"/>
        <family val="0"/>
        <charset val="1"/>
      </rPr>
      <t xml:space="preserve">3) </t>
    </r>
    <r>
      <rPr>
        <sz val="11"/>
        <rFont val="Noto Sans CJK SC"/>
        <family val="2"/>
      </rPr>
      <t xml:space="preserve">库存汇总 —— 自动统计每种商品的入库合计、出库合计、当前库存，</t>
    </r>
  </si>
  <si>
    <t xml:space="preserve">      并在库存低于“安全库存”时提示“⚠ 低于安全库存”。</t>
  </si>
  <si>
    <t xml:space="preserve">使用提示：</t>
  </si>
  <si>
    <t xml:space="preserve">• 请勿删除表格表头行和各列的公式，否则自动计算会失效。</t>
  </si>
  <si>
    <t xml:space="preserve">• 需要增减商品，直接在“商品资料”里增删行，其余两张表会自动跟随。</t>
  </si>
  <si>
    <t xml:space="preserve">• 出入库明细每行只需填：日期、单据号、类型、商品编码、数量（单价可选）。</t>
  </si>
  <si>
    <r>
      <rPr>
        <sz val="11"/>
        <rFont val="Noto Sans CJK SC"/>
        <family val="2"/>
      </rPr>
      <t xml:space="preserve">• 数据量大（数千行以上）时，</t>
    </r>
    <r>
      <rPr>
        <sz val="11"/>
        <rFont val="Arial"/>
        <family val="0"/>
        <charset val="1"/>
      </rPr>
      <t xml:space="preserve">Excel </t>
    </r>
    <r>
      <rPr>
        <sz val="11"/>
        <rFont val="Noto Sans CJK SC"/>
        <family val="2"/>
      </rPr>
      <t xml:space="preserve">模板会变得难以维护——</t>
    </r>
  </si>
  <si>
    <t xml:space="preserve">  建议改用「佳佳发智能仓储系统」：扫码出入库、库存实时同步、多端协同。</t>
  </si>
  <si>
    <t xml:space="preserve">  https://www.98986888.com/about/</t>
  </si>
  <si>
    <t xml:space="preserve">商品编码</t>
  </si>
  <si>
    <t xml:space="preserve">商品名称</t>
  </si>
  <si>
    <t xml:space="preserve">规格型号</t>
  </si>
  <si>
    <t xml:space="preserve">单位</t>
  </si>
  <si>
    <t xml:space="preserve">期初库存</t>
  </si>
  <si>
    <t xml:space="preserve">安全库存</t>
  </si>
  <si>
    <t xml:space="preserve">A001</t>
  </si>
  <si>
    <r>
      <rPr>
        <sz val="11"/>
        <rFont val="Arial"/>
        <family val="0"/>
        <charset val="1"/>
      </rPr>
      <t xml:space="preserve">A4</t>
    </r>
    <r>
      <rPr>
        <sz val="11"/>
        <rFont val="Noto Sans CJK SC"/>
        <family val="2"/>
      </rPr>
      <t xml:space="preserve">复印纸</t>
    </r>
  </si>
  <si>
    <r>
      <rPr>
        <sz val="11"/>
        <rFont val="Arial"/>
        <family val="0"/>
        <charset val="1"/>
      </rPr>
      <t xml:space="preserve">80g / 500</t>
    </r>
    <r>
      <rPr>
        <sz val="11"/>
        <rFont val="Noto Sans CJK SC"/>
        <family val="2"/>
      </rPr>
      <t xml:space="preserve">张</t>
    </r>
    <r>
      <rPr>
        <sz val="11"/>
        <rFont val="Arial"/>
        <family val="0"/>
        <charset val="1"/>
      </rPr>
      <t xml:space="preserve">/</t>
    </r>
    <r>
      <rPr>
        <sz val="11"/>
        <rFont val="Noto Sans CJK SC"/>
        <family val="2"/>
      </rPr>
      <t xml:space="preserve">包</t>
    </r>
  </si>
  <si>
    <t xml:space="preserve">包</t>
  </si>
  <si>
    <t xml:space="preserve">A002</t>
  </si>
  <si>
    <t xml:space="preserve">订书钉</t>
  </si>
  <si>
    <r>
      <rPr>
        <sz val="11"/>
        <rFont val="Arial"/>
        <family val="0"/>
        <charset val="1"/>
      </rPr>
      <t xml:space="preserve">24/6 </t>
    </r>
    <r>
      <rPr>
        <sz val="11"/>
        <rFont val="Noto Sans CJK SC"/>
        <family val="2"/>
      </rPr>
      <t xml:space="preserve">通用</t>
    </r>
  </si>
  <si>
    <t xml:space="preserve">盒</t>
  </si>
  <si>
    <t xml:space="preserve">B001</t>
  </si>
  <si>
    <t xml:space="preserve">地牛液压车</t>
  </si>
  <si>
    <r>
      <rPr>
        <sz val="11"/>
        <rFont val="Arial"/>
        <family val="0"/>
        <charset val="1"/>
      </rPr>
      <t xml:space="preserve">2.5</t>
    </r>
    <r>
      <rPr>
        <sz val="11"/>
        <rFont val="Noto Sans CJK SC"/>
        <family val="2"/>
      </rPr>
      <t xml:space="preserve">吨</t>
    </r>
  </si>
  <si>
    <t xml:space="preserve">台</t>
  </si>
  <si>
    <t xml:space="preserve">B002</t>
  </si>
  <si>
    <t xml:space="preserve">缠绕膜</t>
  </si>
  <si>
    <r>
      <rPr>
        <sz val="11"/>
        <rFont val="Arial"/>
        <family val="0"/>
        <charset val="1"/>
      </rPr>
      <t xml:space="preserve">50cm </t>
    </r>
    <r>
      <rPr>
        <sz val="11"/>
        <rFont val="Noto Sans CJK SC"/>
        <family val="2"/>
      </rPr>
      <t xml:space="preserve">宽</t>
    </r>
  </si>
  <si>
    <t xml:space="preserve">卷</t>
  </si>
  <si>
    <t xml:space="preserve">C001</t>
  </si>
  <si>
    <t xml:space="preserve">纸箱</t>
  </si>
  <si>
    <t xml:space="preserve">60×40×40cm</t>
  </si>
  <si>
    <t xml:space="preserve">个</t>
  </si>
  <si>
    <t xml:space="preserve">日期</t>
  </si>
  <si>
    <t xml:space="preserve">单据号</t>
  </si>
  <si>
    <t xml:space="preserve">类型</t>
  </si>
  <si>
    <t xml:space="preserve">数量</t>
  </si>
  <si>
    <t xml:space="preserve">单价</t>
  </si>
  <si>
    <t xml:space="preserve">金额</t>
  </si>
  <si>
    <t xml:space="preserve">库位</t>
  </si>
  <si>
    <t xml:space="preserve">经办人</t>
  </si>
  <si>
    <t xml:space="preserve">备注</t>
  </si>
  <si>
    <t xml:space="preserve">2026-10-01</t>
  </si>
  <si>
    <t xml:space="preserve">RK20261001-001</t>
  </si>
  <si>
    <t xml:space="preserve">入库</t>
  </si>
  <si>
    <r>
      <rPr>
        <sz val="11"/>
        <rFont val="Arial"/>
        <family val="0"/>
        <charset val="1"/>
      </rPr>
      <t xml:space="preserve">A</t>
    </r>
    <r>
      <rPr>
        <sz val="11"/>
        <rFont val="Noto Sans CJK SC"/>
        <family val="2"/>
      </rPr>
      <t xml:space="preserve">区</t>
    </r>
    <r>
      <rPr>
        <sz val="11"/>
        <rFont val="Arial"/>
        <family val="0"/>
        <charset val="1"/>
      </rPr>
      <t xml:space="preserve">-01</t>
    </r>
  </si>
  <si>
    <t xml:space="preserve">张三</t>
  </si>
  <si>
    <t xml:space="preserve">采购入库</t>
  </si>
  <si>
    <t xml:space="preserve">RK20261001-002</t>
  </si>
  <si>
    <r>
      <rPr>
        <sz val="11"/>
        <rFont val="Arial"/>
        <family val="0"/>
        <charset val="1"/>
      </rPr>
      <t xml:space="preserve">A</t>
    </r>
    <r>
      <rPr>
        <sz val="11"/>
        <rFont val="Noto Sans CJK SC"/>
        <family val="2"/>
      </rPr>
      <t xml:space="preserve">区</t>
    </r>
    <r>
      <rPr>
        <sz val="11"/>
        <rFont val="Arial"/>
        <family val="0"/>
        <charset val="1"/>
      </rPr>
      <t xml:space="preserve">-03</t>
    </r>
  </si>
  <si>
    <t xml:space="preserve">2026-10-02</t>
  </si>
  <si>
    <t xml:space="preserve">CK20261002-001</t>
  </si>
  <si>
    <t xml:space="preserve">出库</t>
  </si>
  <si>
    <r>
      <rPr>
        <sz val="11"/>
        <rFont val="Arial"/>
        <family val="0"/>
        <charset val="1"/>
      </rPr>
      <t xml:space="preserve">B</t>
    </r>
    <r>
      <rPr>
        <sz val="11"/>
        <rFont val="Noto Sans CJK SC"/>
        <family val="2"/>
      </rPr>
      <t xml:space="preserve">区</t>
    </r>
    <r>
      <rPr>
        <sz val="11"/>
        <rFont val="Arial"/>
        <family val="0"/>
        <charset val="1"/>
      </rPr>
      <t xml:space="preserve">-02</t>
    </r>
  </si>
  <si>
    <t xml:space="preserve">李四</t>
  </si>
  <si>
    <t xml:space="preserve">部门领用</t>
  </si>
  <si>
    <t xml:space="preserve">CK20261002-002</t>
  </si>
  <si>
    <r>
      <rPr>
        <sz val="11"/>
        <rFont val="Arial"/>
        <family val="0"/>
        <charset val="1"/>
      </rPr>
      <t xml:space="preserve">B</t>
    </r>
    <r>
      <rPr>
        <sz val="11"/>
        <rFont val="Noto Sans CJK SC"/>
        <family val="2"/>
      </rPr>
      <t xml:space="preserve">区</t>
    </r>
    <r>
      <rPr>
        <sz val="11"/>
        <rFont val="Arial"/>
        <family val="0"/>
        <charset val="1"/>
      </rPr>
      <t xml:space="preserve">-01</t>
    </r>
  </si>
  <si>
    <t xml:space="preserve">发货</t>
  </si>
  <si>
    <t xml:space="preserve">2026-10-03</t>
  </si>
  <si>
    <t xml:space="preserve">RK20261003-001</t>
  </si>
  <si>
    <r>
      <rPr>
        <sz val="11"/>
        <rFont val="Arial"/>
        <family val="0"/>
        <charset val="1"/>
      </rPr>
      <t xml:space="preserve">C</t>
    </r>
    <r>
      <rPr>
        <sz val="11"/>
        <rFont val="Noto Sans CJK SC"/>
        <family val="2"/>
      </rPr>
      <t xml:space="preserve">区</t>
    </r>
    <r>
      <rPr>
        <sz val="11"/>
        <rFont val="Arial"/>
        <family val="0"/>
        <charset val="1"/>
      </rPr>
      <t xml:space="preserve">-01</t>
    </r>
  </si>
  <si>
    <t xml:space="preserve">入库合计</t>
  </si>
  <si>
    <t xml:space="preserve">出库合计</t>
  </si>
  <si>
    <t xml:space="preserve">当前库存</t>
  </si>
  <si>
    <t xml:space="preserve">状态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</si>
</sst>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11E"/>
      <name val="Noto Sans CJK SC"/>
      <family val="2"/>
    </font>
    <font>
      <b val="true"/>
      <sz val="16"/>
      <color rgb="FF16211E"/>
      <name val="Arial"/>
      <family val="0"/>
      <charset val="1"/>
    </font>
    <font>
      <sz val="11"/>
      <name val="Noto Sans CJK SC"/>
      <family val="2"/>
    </font>
    <font>
      <sz val="11"/>
      <name val="Arial"/>
      <family val="0"/>
      <charset val="1"/>
    </font>
    <font>
      <b val="true"/>
      <sz val="12"/>
      <color rgb="FF16211E"/>
      <name val="Noto Sans CJK SC"/>
      <family val="2"/>
    </font>
    <font>
      <u val="single"/>
      <sz val="11"/>
      <color rgb="FF0F9F83"/>
      <name val="Arial"/>
      <family val="0"/>
      <charset val="1"/>
    </font>
    <font>
      <b val="true"/>
      <sz val="11"/>
      <color rgb="FFFFFFFF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F9F83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3"/>
      </left>
      <right style="thin">
        <color rgb="FFD0D7D3"/>
      </right>
      <top style="thin">
        <color rgb="FFD0D7D3"/>
      </top>
      <bottom style="thin">
        <color rgb="FFD0D7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F9F83"/>
      <rgbColor rgb="FF16211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23.85" hidden="false" customHeight="false" outlineLevel="0" collapsed="false">
      <c r="A1" s="1" t="s">
        <v>0</v>
      </c>
    </row>
    <row r="3" customFormat="false" ht="17.15" hidden="false" customHeight="false" outlineLevel="0" collapsed="false">
      <c r="A3" s="2" t="s">
        <v>1</v>
      </c>
    </row>
    <row r="5" customFormat="false" ht="17.15" hidden="false" customHeight="false" outlineLevel="0" collapsed="false">
      <c r="A5" s="3" t="s">
        <v>2</v>
      </c>
    </row>
    <row r="6" customFormat="false" ht="17.15" hidden="false" customHeight="false" outlineLevel="0" collapsed="false">
      <c r="A6" s="3" t="s">
        <v>3</v>
      </c>
    </row>
    <row r="7" customFormat="false" ht="17.15" hidden="false" customHeight="false" outlineLevel="0" collapsed="false">
      <c r="A7" s="2" t="s">
        <v>4</v>
      </c>
    </row>
    <row r="8" customFormat="false" ht="17.15" hidden="false" customHeight="false" outlineLevel="0" collapsed="false">
      <c r="A8" s="3" t="s">
        <v>5</v>
      </c>
    </row>
    <row r="9" customFormat="false" ht="15" hidden="false" customHeight="false" outlineLevel="0" collapsed="false">
      <c r="A9" s="2" t="s">
        <v>6</v>
      </c>
    </row>
    <row r="11" customFormat="false" ht="15" hidden="false" customHeight="false" outlineLevel="0" collapsed="false">
      <c r="A11" s="4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7.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6" min="5" style="0" width="12"/>
  </cols>
  <sheetData>
    <row r="1" customFormat="false" ht="15" hidden="false" customHeight="false" outlineLevel="0" collapsed="false">
      <c r="A1" s="6" t="s">
        <v>14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19</v>
      </c>
    </row>
    <row r="2" customFormat="false" ht="17.15" hidden="false" customHeight="false" outlineLevel="0" collapsed="false">
      <c r="A2" s="7" t="s">
        <v>20</v>
      </c>
      <c r="B2" s="7" t="s">
        <v>21</v>
      </c>
      <c r="C2" s="7" t="s">
        <v>22</v>
      </c>
      <c r="D2" s="8" t="s">
        <v>23</v>
      </c>
      <c r="E2" s="8" t="n">
        <v>120</v>
      </c>
      <c r="F2" s="8" t="n">
        <v>50</v>
      </c>
    </row>
    <row r="3" customFormat="false" ht="17.15" hidden="false" customHeight="false" outlineLevel="0" collapsed="false">
      <c r="A3" s="7" t="s">
        <v>24</v>
      </c>
      <c r="B3" s="8" t="s">
        <v>25</v>
      </c>
      <c r="C3" s="7" t="s">
        <v>26</v>
      </c>
      <c r="D3" s="8" t="s">
        <v>27</v>
      </c>
      <c r="E3" s="8" t="n">
        <v>300</v>
      </c>
      <c r="F3" s="8" t="n">
        <v>80</v>
      </c>
    </row>
    <row r="4" customFormat="false" ht="17.15" hidden="false" customHeight="false" outlineLevel="0" collapsed="false">
      <c r="A4" s="7" t="s">
        <v>28</v>
      </c>
      <c r="B4" s="8" t="s">
        <v>29</v>
      </c>
      <c r="C4" s="7" t="s">
        <v>30</v>
      </c>
      <c r="D4" s="8" t="s">
        <v>31</v>
      </c>
      <c r="E4" s="8" t="n">
        <v>4</v>
      </c>
      <c r="F4" s="8" t="n">
        <v>2</v>
      </c>
    </row>
    <row r="5" customFormat="false" ht="17.15" hidden="false" customHeight="false" outlineLevel="0" collapsed="false">
      <c r="A5" s="7" t="s">
        <v>32</v>
      </c>
      <c r="B5" s="8" t="s">
        <v>33</v>
      </c>
      <c r="C5" s="7" t="s">
        <v>34</v>
      </c>
      <c r="D5" s="8" t="s">
        <v>35</v>
      </c>
      <c r="E5" s="8" t="n">
        <v>60</v>
      </c>
      <c r="F5" s="8" t="n">
        <v>20</v>
      </c>
    </row>
    <row r="6" customFormat="false" ht="15" hidden="false" customHeight="false" outlineLevel="0" collapsed="false">
      <c r="A6" s="7" t="s">
        <v>36</v>
      </c>
      <c r="B6" s="8" t="s">
        <v>37</v>
      </c>
      <c r="C6" s="7" t="s">
        <v>38</v>
      </c>
      <c r="D6" s="8" t="s">
        <v>39</v>
      </c>
      <c r="E6" s="8" t="n">
        <v>800</v>
      </c>
      <c r="F6" s="8" t="n">
        <v>200</v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7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1" min="10" style="0" width="12"/>
    <col collapsed="false" customWidth="true" hidden="false" outlineLevel="0" max="12" min="12" style="0" width="10"/>
    <col collapsed="false" customWidth="true" hidden="false" outlineLevel="0" max="13" min="13" style="0" width="18"/>
  </cols>
  <sheetData>
    <row r="1" customFormat="false" ht="15" hidden="false" customHeight="false" outlineLevel="0" collapsed="false">
      <c r="A1" s="6" t="s">
        <v>40</v>
      </c>
      <c r="B1" s="6" t="s">
        <v>41</v>
      </c>
      <c r="C1" s="6" t="s">
        <v>42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43</v>
      </c>
      <c r="I1" s="6" t="s">
        <v>44</v>
      </c>
      <c r="J1" s="6" t="s">
        <v>45</v>
      </c>
      <c r="K1" s="6" t="s">
        <v>46</v>
      </c>
      <c r="L1" s="6" t="s">
        <v>47</v>
      </c>
      <c r="M1" s="6" t="s">
        <v>48</v>
      </c>
    </row>
    <row r="2" customFormat="false" ht="17.15" hidden="false" customHeight="false" outlineLevel="0" collapsed="false">
      <c r="A2" s="9" t="s">
        <v>49</v>
      </c>
      <c r="B2" s="7" t="s">
        <v>50</v>
      </c>
      <c r="C2" s="8" t="s">
        <v>51</v>
      </c>
      <c r="D2" s="7" t="s">
        <v>20</v>
      </c>
      <c r="E2" s="8" t="str">
        <f aca="false">IFERROR(VLOOKUP($D2,商品资料!$A:$F,2,0),"")</f>
        <v>A4复印纸</v>
      </c>
      <c r="F2" s="8" t="str">
        <f aca="false">IFERROR(VLOOKUP($D2,商品资料!$A:$F,3,0),"")</f>
        <v>80g / 500张/包</v>
      </c>
      <c r="G2" s="8" t="str">
        <f aca="false">IFERROR(VLOOKUP($D2,商品资料!$A:$F,4,0),"")</f>
        <v>包</v>
      </c>
      <c r="H2" s="8" t="n">
        <v>40</v>
      </c>
      <c r="I2" s="8" t="n">
        <v>28.5</v>
      </c>
      <c r="J2" s="10" t="n">
        <f aca="false">IF(AND($H2&lt;&gt;"",$I2&lt;&gt;""),$H2*$I2,"")</f>
        <v>1140</v>
      </c>
      <c r="K2" s="7" t="s">
        <v>52</v>
      </c>
      <c r="L2" s="8" t="s">
        <v>53</v>
      </c>
      <c r="M2" s="8" t="s">
        <v>54</v>
      </c>
    </row>
    <row r="3" customFormat="false" ht="17.15" hidden="false" customHeight="false" outlineLevel="0" collapsed="false">
      <c r="A3" s="9" t="s">
        <v>49</v>
      </c>
      <c r="B3" s="7" t="s">
        <v>55</v>
      </c>
      <c r="C3" s="8" t="s">
        <v>51</v>
      </c>
      <c r="D3" s="7" t="s">
        <v>36</v>
      </c>
      <c r="E3" s="8" t="str">
        <f aca="false">IFERROR(VLOOKUP($D3,商品资料!$A:$F,2,0),"")</f>
        <v>纸箱</v>
      </c>
      <c r="F3" s="8" t="str">
        <f aca="false">IFERROR(VLOOKUP($D3,商品资料!$A:$F,3,0),"")</f>
        <v>60×40×40cm</v>
      </c>
      <c r="G3" s="8" t="str">
        <f aca="false">IFERROR(VLOOKUP($D3,商品资料!$A:$F,4,0),"")</f>
        <v>个</v>
      </c>
      <c r="H3" s="8" t="n">
        <v>200</v>
      </c>
      <c r="I3" s="8" t="n">
        <v>3.2</v>
      </c>
      <c r="J3" s="10" t="n">
        <f aca="false">IF(AND($H3&lt;&gt;"",$I3&lt;&gt;""),$H3*$I3,"")</f>
        <v>640</v>
      </c>
      <c r="K3" s="7" t="s">
        <v>56</v>
      </c>
      <c r="L3" s="8" t="s">
        <v>53</v>
      </c>
      <c r="M3" s="8"/>
    </row>
    <row r="4" customFormat="false" ht="17.15" hidden="false" customHeight="false" outlineLevel="0" collapsed="false">
      <c r="A4" s="9" t="s">
        <v>57</v>
      </c>
      <c r="B4" s="7" t="s">
        <v>58</v>
      </c>
      <c r="C4" s="8" t="s">
        <v>59</v>
      </c>
      <c r="D4" s="7" t="s">
        <v>20</v>
      </c>
      <c r="E4" s="8" t="str">
        <f aca="false">IFERROR(VLOOKUP($D4,商品资料!$A:$F,2,0),"")</f>
        <v>A4复印纸</v>
      </c>
      <c r="F4" s="8" t="str">
        <f aca="false">IFERROR(VLOOKUP($D4,商品资料!$A:$F,3,0),"")</f>
        <v>80g / 500张/包</v>
      </c>
      <c r="G4" s="8" t="str">
        <f aca="false">IFERROR(VLOOKUP($D4,商品资料!$A:$F,4,0),"")</f>
        <v>包</v>
      </c>
      <c r="H4" s="8" t="n">
        <v>25</v>
      </c>
      <c r="I4" s="8"/>
      <c r="J4" s="10" t="str">
        <f aca="false">IF(AND($H4&lt;&gt;"",$I4&lt;&gt;""),$H4*$I4,"")</f>
        <v/>
      </c>
      <c r="K4" s="7" t="s">
        <v>60</v>
      </c>
      <c r="L4" s="8" t="s">
        <v>61</v>
      </c>
      <c r="M4" s="8" t="s">
        <v>62</v>
      </c>
    </row>
    <row r="5" customFormat="false" ht="17.15" hidden="false" customHeight="false" outlineLevel="0" collapsed="false">
      <c r="A5" s="9" t="s">
        <v>57</v>
      </c>
      <c r="B5" s="7" t="s">
        <v>63</v>
      </c>
      <c r="C5" s="8" t="s">
        <v>59</v>
      </c>
      <c r="D5" s="7" t="s">
        <v>36</v>
      </c>
      <c r="E5" s="8" t="str">
        <f aca="false">IFERROR(VLOOKUP($D5,商品资料!$A:$F,2,0),"")</f>
        <v>纸箱</v>
      </c>
      <c r="F5" s="8" t="str">
        <f aca="false">IFERROR(VLOOKUP($D5,商品资料!$A:$F,3,0),"")</f>
        <v>60×40×40cm</v>
      </c>
      <c r="G5" s="8" t="str">
        <f aca="false">IFERROR(VLOOKUP($D5,商品资料!$A:$F,4,0),"")</f>
        <v>个</v>
      </c>
      <c r="H5" s="8" t="n">
        <v>60</v>
      </c>
      <c r="I5" s="8"/>
      <c r="J5" s="10" t="str">
        <f aca="false">IF(AND($H5&lt;&gt;"",$I5&lt;&gt;""),$H5*$I5,"")</f>
        <v/>
      </c>
      <c r="K5" s="7" t="s">
        <v>64</v>
      </c>
      <c r="L5" s="8" t="s">
        <v>61</v>
      </c>
      <c r="M5" s="8" t="s">
        <v>65</v>
      </c>
    </row>
    <row r="6" customFormat="false" ht="17.15" hidden="false" customHeight="false" outlineLevel="0" collapsed="false">
      <c r="A6" s="9" t="s">
        <v>66</v>
      </c>
      <c r="B6" s="7" t="s">
        <v>67</v>
      </c>
      <c r="C6" s="8" t="s">
        <v>51</v>
      </c>
      <c r="D6" s="7" t="s">
        <v>32</v>
      </c>
      <c r="E6" s="8" t="str">
        <f aca="false">IFERROR(VLOOKUP($D6,商品资料!$A:$F,2,0),"")</f>
        <v>缠绕膜</v>
      </c>
      <c r="F6" s="8" t="str">
        <f aca="false">IFERROR(VLOOKUP($D6,商品资料!$A:$F,3,0),"")</f>
        <v>50cm 宽</v>
      </c>
      <c r="G6" s="8" t="str">
        <f aca="false">IFERROR(VLOOKUP($D6,商品资料!$A:$F,4,0),"")</f>
        <v>卷</v>
      </c>
      <c r="H6" s="8" t="n">
        <v>30</v>
      </c>
      <c r="I6" s="8" t="n">
        <v>12</v>
      </c>
      <c r="J6" s="10" t="n">
        <f aca="false">IF(AND($H6&lt;&gt;"",$I6&lt;&gt;""),$H6*$I6,"")</f>
        <v>360</v>
      </c>
      <c r="K6" s="7" t="s">
        <v>68</v>
      </c>
      <c r="L6" s="8" t="s">
        <v>53</v>
      </c>
      <c r="M6" s="8"/>
    </row>
    <row r="7" customFormat="false" ht="15" hidden="false" customHeight="false" outlineLevel="0" collapsed="false">
      <c r="A7" s="9"/>
      <c r="B7" s="8"/>
      <c r="C7" s="8"/>
      <c r="D7" s="7"/>
      <c r="E7" s="8" t="str">
        <f aca="false">IFERROR(VLOOKUP($D7,商品资料!$A:$F,2,0),"")</f>
        <v/>
      </c>
      <c r="F7" s="8" t="str">
        <f aca="false">IFERROR(VLOOKUP($D7,商品资料!$A:$F,3,0),"")</f>
        <v/>
      </c>
      <c r="G7" s="8" t="str">
        <f aca="false">IFERROR(VLOOKUP($D7,商品资料!$A:$F,4,0),"")</f>
        <v/>
      </c>
      <c r="H7" s="8"/>
      <c r="I7" s="8"/>
      <c r="J7" s="10" t="str">
        <f aca="false">IF(AND($H7&lt;&gt;"",$I7&lt;&gt;""),$H7*$I7,"")</f>
        <v/>
      </c>
      <c r="K7" s="8"/>
      <c r="L7" s="8"/>
      <c r="M7" s="8"/>
    </row>
    <row r="8" customFormat="false" ht="15" hidden="false" customHeight="false" outlineLevel="0" collapsed="false">
      <c r="A8" s="9"/>
      <c r="B8" s="8"/>
      <c r="C8" s="8"/>
      <c r="D8" s="7"/>
      <c r="E8" s="8" t="str">
        <f aca="false">IFERROR(VLOOKUP($D8,商品资料!$A:$F,2,0),"")</f>
        <v/>
      </c>
      <c r="F8" s="8" t="str">
        <f aca="false">IFERROR(VLOOKUP($D8,商品资料!$A:$F,3,0),"")</f>
        <v/>
      </c>
      <c r="G8" s="8" t="str">
        <f aca="false">IFERROR(VLOOKUP($D8,商品资料!$A:$F,4,0),"")</f>
        <v/>
      </c>
      <c r="H8" s="8"/>
      <c r="I8" s="8"/>
      <c r="J8" s="10" t="str">
        <f aca="false">IF(AND($H8&lt;&gt;"",$I8&lt;&gt;""),$H8*$I8,"")</f>
        <v/>
      </c>
      <c r="K8" s="8"/>
      <c r="L8" s="8"/>
      <c r="M8" s="8"/>
    </row>
    <row r="9" customFormat="false" ht="15" hidden="false" customHeight="false" outlineLevel="0" collapsed="false">
      <c r="A9" s="9"/>
      <c r="B9" s="8"/>
      <c r="C9" s="8"/>
      <c r="D9" s="7"/>
      <c r="E9" s="8" t="str">
        <f aca="false">IFERROR(VLOOKUP($D9,商品资料!$A:$F,2,0),"")</f>
        <v/>
      </c>
      <c r="F9" s="8" t="str">
        <f aca="false">IFERROR(VLOOKUP($D9,商品资料!$A:$F,3,0),"")</f>
        <v/>
      </c>
      <c r="G9" s="8" t="str">
        <f aca="false">IFERROR(VLOOKUP($D9,商品资料!$A:$F,4,0),"")</f>
        <v/>
      </c>
      <c r="H9" s="8"/>
      <c r="I9" s="8"/>
      <c r="J9" s="10" t="str">
        <f aca="false">IF(AND($H9&lt;&gt;"",$I9&lt;&gt;""),$H9*$I9,"")</f>
        <v/>
      </c>
      <c r="K9" s="8"/>
      <c r="L9" s="8"/>
      <c r="M9" s="8"/>
    </row>
    <row r="10" customFormat="false" ht="15" hidden="false" customHeight="false" outlineLevel="0" collapsed="false">
      <c r="A10" s="9"/>
      <c r="B10" s="8"/>
      <c r="C10" s="8"/>
      <c r="D10" s="7"/>
      <c r="E10" s="8" t="str">
        <f aca="false">IFERROR(VLOOKUP($D10,商品资料!$A:$F,2,0),"")</f>
        <v/>
      </c>
      <c r="F10" s="8" t="str">
        <f aca="false">IFERROR(VLOOKUP($D10,商品资料!$A:$F,3,0),"")</f>
        <v/>
      </c>
      <c r="G10" s="8" t="str">
        <f aca="false">IFERROR(VLOOKUP($D10,商品资料!$A:$F,4,0),"")</f>
        <v/>
      </c>
      <c r="H10" s="8"/>
      <c r="I10" s="8"/>
      <c r="J10" s="10" t="str">
        <f aca="false">IF(AND($H10&lt;&gt;"",$I10&lt;&gt;""),$H10*$I10,"")</f>
        <v/>
      </c>
      <c r="K10" s="8"/>
      <c r="L10" s="8"/>
      <c r="M10" s="8"/>
    </row>
    <row r="11" customFormat="false" ht="15" hidden="false" customHeight="false" outlineLevel="0" collapsed="false">
      <c r="A11" s="9"/>
      <c r="B11" s="8"/>
      <c r="C11" s="8"/>
      <c r="D11" s="7"/>
      <c r="E11" s="8" t="str">
        <f aca="false">IFERROR(VLOOKUP($D11,商品资料!$A:$F,2,0),"")</f>
        <v/>
      </c>
      <c r="F11" s="8" t="str">
        <f aca="false">IFERROR(VLOOKUP($D11,商品资料!$A:$F,3,0),"")</f>
        <v/>
      </c>
      <c r="G11" s="8" t="str">
        <f aca="false">IFERROR(VLOOKUP($D11,商品资料!$A:$F,4,0),"")</f>
        <v/>
      </c>
      <c r="H11" s="8"/>
      <c r="I11" s="8"/>
      <c r="J11" s="10" t="str">
        <f aca="false">IF(AND($H11&lt;&gt;"",$I11&lt;&gt;""),$H11*$I11,"")</f>
        <v/>
      </c>
      <c r="K11" s="8"/>
      <c r="L11" s="8"/>
      <c r="M11" s="8"/>
    </row>
    <row r="12" customFormat="false" ht="15" hidden="false" customHeight="false" outlineLevel="0" collapsed="false">
      <c r="A12" s="9"/>
      <c r="B12" s="8"/>
      <c r="C12" s="8"/>
      <c r="D12" s="7"/>
      <c r="E12" s="8" t="str">
        <f aca="false">IFERROR(VLOOKUP($D12,商品资料!$A:$F,2,0),"")</f>
        <v/>
      </c>
      <c r="F12" s="8" t="str">
        <f aca="false">IFERROR(VLOOKUP($D12,商品资料!$A:$F,3,0),"")</f>
        <v/>
      </c>
      <c r="G12" s="8" t="str">
        <f aca="false">IFERROR(VLOOKUP($D12,商品资料!$A:$F,4,0),"")</f>
        <v/>
      </c>
      <c r="H12" s="8"/>
      <c r="I12" s="8"/>
      <c r="J12" s="10" t="str">
        <f aca="false">IF(AND($H12&lt;&gt;"",$I12&lt;&gt;""),$H12*$I12,"")</f>
        <v/>
      </c>
      <c r="K12" s="8"/>
      <c r="L12" s="8"/>
      <c r="M12" s="8"/>
    </row>
    <row r="13" customFormat="false" ht="15" hidden="false" customHeight="false" outlineLevel="0" collapsed="false">
      <c r="A13" s="9"/>
      <c r="B13" s="8"/>
      <c r="C13" s="8"/>
      <c r="D13" s="7"/>
      <c r="E13" s="8" t="str">
        <f aca="false">IFERROR(VLOOKUP($D13,商品资料!$A:$F,2,0),"")</f>
        <v/>
      </c>
      <c r="F13" s="8" t="str">
        <f aca="false">IFERROR(VLOOKUP($D13,商品资料!$A:$F,3,0),"")</f>
        <v/>
      </c>
      <c r="G13" s="8" t="str">
        <f aca="false">IFERROR(VLOOKUP($D13,商品资料!$A:$F,4,0),"")</f>
        <v/>
      </c>
      <c r="H13" s="8"/>
      <c r="I13" s="8"/>
      <c r="J13" s="10" t="str">
        <f aca="false">IF(AND($H13&lt;&gt;"",$I13&lt;&gt;""),$H13*$I13,"")</f>
        <v/>
      </c>
      <c r="K13" s="8"/>
      <c r="L13" s="8"/>
      <c r="M13" s="8"/>
    </row>
    <row r="14" customFormat="false" ht="15" hidden="false" customHeight="false" outlineLevel="0" collapsed="false">
      <c r="A14" s="9"/>
      <c r="B14" s="8"/>
      <c r="C14" s="8"/>
      <c r="D14" s="7"/>
      <c r="E14" s="8" t="str">
        <f aca="false">IFERROR(VLOOKUP($D14,商品资料!$A:$F,2,0),"")</f>
        <v/>
      </c>
      <c r="F14" s="8" t="str">
        <f aca="false">IFERROR(VLOOKUP($D14,商品资料!$A:$F,3,0),"")</f>
        <v/>
      </c>
      <c r="G14" s="8" t="str">
        <f aca="false">IFERROR(VLOOKUP($D14,商品资料!$A:$F,4,0),"")</f>
        <v/>
      </c>
      <c r="H14" s="8"/>
      <c r="I14" s="8"/>
      <c r="J14" s="10" t="str">
        <f aca="false">IF(AND($H14&lt;&gt;"",$I14&lt;&gt;""),$H14*$I14,"")</f>
        <v/>
      </c>
      <c r="K14" s="8"/>
      <c r="L14" s="8"/>
      <c r="M14" s="8"/>
    </row>
    <row r="15" customFormat="false" ht="15" hidden="false" customHeight="false" outlineLevel="0" collapsed="false">
      <c r="A15" s="9"/>
      <c r="B15" s="8"/>
      <c r="C15" s="8"/>
      <c r="D15" s="7"/>
      <c r="E15" s="8" t="str">
        <f aca="false">IFERROR(VLOOKUP($D15,商品资料!$A:$F,2,0),"")</f>
        <v/>
      </c>
      <c r="F15" s="8" t="str">
        <f aca="false">IFERROR(VLOOKUP($D15,商品资料!$A:$F,3,0),"")</f>
        <v/>
      </c>
      <c r="G15" s="8" t="str">
        <f aca="false">IFERROR(VLOOKUP($D15,商品资料!$A:$F,4,0),"")</f>
        <v/>
      </c>
      <c r="H15" s="8"/>
      <c r="I15" s="8"/>
      <c r="J15" s="10" t="str">
        <f aca="false">IF(AND($H15&lt;&gt;"",$I15&lt;&gt;""),$H15*$I15,"")</f>
        <v/>
      </c>
      <c r="K15" s="8"/>
      <c r="L15" s="8"/>
      <c r="M15" s="8"/>
    </row>
    <row r="16" customFormat="false" ht="15" hidden="false" customHeight="false" outlineLevel="0" collapsed="false">
      <c r="A16" s="9"/>
      <c r="B16" s="8"/>
      <c r="C16" s="8"/>
      <c r="D16" s="7"/>
      <c r="E16" s="8" t="str">
        <f aca="false">IFERROR(VLOOKUP($D16,商品资料!$A:$F,2,0),"")</f>
        <v/>
      </c>
      <c r="F16" s="8" t="str">
        <f aca="false">IFERROR(VLOOKUP($D16,商品资料!$A:$F,3,0),"")</f>
        <v/>
      </c>
      <c r="G16" s="8" t="str">
        <f aca="false">IFERROR(VLOOKUP($D16,商品资料!$A:$F,4,0),"")</f>
        <v/>
      </c>
      <c r="H16" s="8"/>
      <c r="I16" s="8"/>
      <c r="J16" s="10" t="str">
        <f aca="false">IF(AND($H16&lt;&gt;"",$I16&lt;&gt;""),$H16*$I16,"")</f>
        <v/>
      </c>
      <c r="K16" s="8"/>
      <c r="L16" s="8"/>
      <c r="M16" s="8"/>
    </row>
    <row r="17" customFormat="false" ht="15" hidden="false" customHeight="false" outlineLevel="0" collapsed="false">
      <c r="A17" s="9"/>
      <c r="B17" s="8"/>
      <c r="C17" s="8"/>
      <c r="D17" s="7"/>
      <c r="E17" s="8" t="str">
        <f aca="false">IFERROR(VLOOKUP($D17,商品资料!$A:$F,2,0),"")</f>
        <v/>
      </c>
      <c r="F17" s="8" t="str">
        <f aca="false">IFERROR(VLOOKUP($D17,商品资料!$A:$F,3,0),"")</f>
        <v/>
      </c>
      <c r="G17" s="8" t="str">
        <f aca="false">IFERROR(VLOOKUP($D17,商品资料!$A:$F,4,0),"")</f>
        <v/>
      </c>
      <c r="H17" s="8"/>
      <c r="I17" s="8"/>
      <c r="J17" s="10" t="str">
        <f aca="false">IF(AND($H17&lt;&gt;"",$I17&lt;&gt;""),$H17*$I17,"")</f>
        <v/>
      </c>
      <c r="K17" s="8"/>
      <c r="L17" s="8"/>
      <c r="M17" s="8"/>
    </row>
    <row r="18" customFormat="false" ht="15" hidden="false" customHeight="false" outlineLevel="0" collapsed="false">
      <c r="A18" s="9"/>
      <c r="B18" s="8"/>
      <c r="C18" s="8"/>
      <c r="D18" s="7"/>
      <c r="E18" s="8" t="str">
        <f aca="false">IFERROR(VLOOKUP($D18,商品资料!$A:$F,2,0),"")</f>
        <v/>
      </c>
      <c r="F18" s="8" t="str">
        <f aca="false">IFERROR(VLOOKUP($D18,商品资料!$A:$F,3,0),"")</f>
        <v/>
      </c>
      <c r="G18" s="8" t="str">
        <f aca="false">IFERROR(VLOOKUP($D18,商品资料!$A:$F,4,0),"")</f>
        <v/>
      </c>
      <c r="H18" s="8"/>
      <c r="I18" s="8"/>
      <c r="J18" s="10" t="str">
        <f aca="false">IF(AND($H18&lt;&gt;"",$I18&lt;&gt;""),$H18*$I18,"")</f>
        <v/>
      </c>
      <c r="K18" s="8"/>
      <c r="L18" s="8"/>
      <c r="M18" s="8"/>
    </row>
    <row r="19" customFormat="false" ht="15" hidden="false" customHeight="false" outlineLevel="0" collapsed="false">
      <c r="A19" s="9"/>
      <c r="B19" s="8"/>
      <c r="C19" s="8"/>
      <c r="D19" s="7"/>
      <c r="E19" s="8" t="str">
        <f aca="false">IFERROR(VLOOKUP($D19,商品资料!$A:$F,2,0),"")</f>
        <v/>
      </c>
      <c r="F19" s="8" t="str">
        <f aca="false">IFERROR(VLOOKUP($D19,商品资料!$A:$F,3,0),"")</f>
        <v/>
      </c>
      <c r="G19" s="8" t="str">
        <f aca="false">IFERROR(VLOOKUP($D19,商品资料!$A:$F,4,0),"")</f>
        <v/>
      </c>
      <c r="H19" s="8"/>
      <c r="I19" s="8"/>
      <c r="J19" s="10" t="str">
        <f aca="false">IF(AND($H19&lt;&gt;"",$I19&lt;&gt;""),$H19*$I19,"")</f>
        <v/>
      </c>
      <c r="K19" s="8"/>
      <c r="L19" s="8"/>
      <c r="M19" s="8"/>
    </row>
    <row r="20" customFormat="false" ht="15" hidden="false" customHeight="false" outlineLevel="0" collapsed="false">
      <c r="A20" s="9"/>
      <c r="B20" s="8"/>
      <c r="C20" s="8"/>
      <c r="D20" s="7"/>
      <c r="E20" s="8" t="str">
        <f aca="false">IFERROR(VLOOKUP($D20,商品资料!$A:$F,2,0),"")</f>
        <v/>
      </c>
      <c r="F20" s="8" t="str">
        <f aca="false">IFERROR(VLOOKUP($D20,商品资料!$A:$F,3,0),"")</f>
        <v/>
      </c>
      <c r="G20" s="8" t="str">
        <f aca="false">IFERROR(VLOOKUP($D20,商品资料!$A:$F,4,0),"")</f>
        <v/>
      </c>
      <c r="H20" s="8"/>
      <c r="I20" s="8"/>
      <c r="J20" s="10" t="str">
        <f aca="false">IF(AND($H20&lt;&gt;"",$I20&lt;&gt;""),$H20*$I20,"")</f>
        <v/>
      </c>
      <c r="K20" s="8"/>
      <c r="L20" s="8"/>
      <c r="M20" s="8"/>
    </row>
    <row r="21" customFormat="false" ht="15" hidden="false" customHeight="false" outlineLevel="0" collapsed="false">
      <c r="A21" s="9"/>
      <c r="B21" s="8"/>
      <c r="C21" s="8"/>
      <c r="D21" s="7"/>
      <c r="E21" s="8" t="str">
        <f aca="false">IFERROR(VLOOKUP($D21,商品资料!$A:$F,2,0),"")</f>
        <v/>
      </c>
      <c r="F21" s="8" t="str">
        <f aca="false">IFERROR(VLOOKUP($D21,商品资料!$A:$F,3,0),"")</f>
        <v/>
      </c>
      <c r="G21" s="8" t="str">
        <f aca="false">IFERROR(VLOOKUP($D21,商品资料!$A:$F,4,0),"")</f>
        <v/>
      </c>
      <c r="H21" s="8"/>
      <c r="I21" s="8"/>
      <c r="J21" s="10" t="str">
        <f aca="false">IF(AND($H21&lt;&gt;"",$I21&lt;&gt;""),$H21*$I21,"")</f>
        <v/>
      </c>
      <c r="K21" s="8"/>
      <c r="L21" s="8"/>
      <c r="M21" s="8"/>
    </row>
    <row r="22" customFormat="false" ht="15" hidden="false" customHeight="false" outlineLevel="0" collapsed="false">
      <c r="A22" s="9"/>
      <c r="B22" s="8"/>
      <c r="C22" s="8"/>
      <c r="D22" s="7"/>
      <c r="E22" s="8" t="str">
        <f aca="false">IFERROR(VLOOKUP($D22,商品资料!$A:$F,2,0),"")</f>
        <v/>
      </c>
      <c r="F22" s="8" t="str">
        <f aca="false">IFERROR(VLOOKUP($D22,商品资料!$A:$F,3,0),"")</f>
        <v/>
      </c>
      <c r="G22" s="8" t="str">
        <f aca="false">IFERROR(VLOOKUP($D22,商品资料!$A:$F,4,0),"")</f>
        <v/>
      </c>
      <c r="H22" s="8"/>
      <c r="I22" s="8"/>
      <c r="J22" s="10" t="str">
        <f aca="false">IF(AND($H22&lt;&gt;"",$I22&lt;&gt;""),$H22*$I22,"")</f>
        <v/>
      </c>
      <c r="K22" s="8"/>
      <c r="L22" s="8"/>
      <c r="M22" s="8"/>
    </row>
    <row r="23" customFormat="false" ht="15" hidden="false" customHeight="false" outlineLevel="0" collapsed="false">
      <c r="A23" s="9"/>
      <c r="B23" s="8"/>
      <c r="C23" s="8"/>
      <c r="D23" s="7"/>
      <c r="E23" s="8" t="str">
        <f aca="false">IFERROR(VLOOKUP($D23,商品资料!$A:$F,2,0),"")</f>
        <v/>
      </c>
      <c r="F23" s="8" t="str">
        <f aca="false">IFERROR(VLOOKUP($D23,商品资料!$A:$F,3,0),"")</f>
        <v/>
      </c>
      <c r="G23" s="8" t="str">
        <f aca="false">IFERROR(VLOOKUP($D23,商品资料!$A:$F,4,0),"")</f>
        <v/>
      </c>
      <c r="H23" s="8"/>
      <c r="I23" s="8"/>
      <c r="J23" s="10" t="str">
        <f aca="false">IF(AND($H23&lt;&gt;"",$I23&lt;&gt;""),$H23*$I23,"")</f>
        <v/>
      </c>
      <c r="K23" s="8"/>
      <c r="L23" s="8"/>
      <c r="M23" s="8"/>
    </row>
    <row r="24" customFormat="false" ht="15" hidden="false" customHeight="false" outlineLevel="0" collapsed="false">
      <c r="A24" s="9"/>
      <c r="B24" s="8"/>
      <c r="C24" s="8"/>
      <c r="D24" s="7"/>
      <c r="E24" s="8" t="str">
        <f aca="false">IFERROR(VLOOKUP($D24,商品资料!$A:$F,2,0),"")</f>
        <v/>
      </c>
      <c r="F24" s="8" t="str">
        <f aca="false">IFERROR(VLOOKUP($D24,商品资料!$A:$F,3,0),"")</f>
        <v/>
      </c>
      <c r="G24" s="8" t="str">
        <f aca="false">IFERROR(VLOOKUP($D24,商品资料!$A:$F,4,0),"")</f>
        <v/>
      </c>
      <c r="H24" s="8"/>
      <c r="I24" s="8"/>
      <c r="J24" s="10" t="str">
        <f aca="false">IF(AND($H24&lt;&gt;"",$I24&lt;&gt;""),$H24*$I24,"")</f>
        <v/>
      </c>
      <c r="K24" s="8"/>
      <c r="L24" s="8"/>
      <c r="M24" s="8"/>
    </row>
    <row r="25" customFormat="false" ht="15" hidden="false" customHeight="false" outlineLevel="0" collapsed="false">
      <c r="A25" s="9"/>
      <c r="B25" s="8"/>
      <c r="C25" s="8"/>
      <c r="D25" s="7"/>
      <c r="E25" s="8" t="str">
        <f aca="false">IFERROR(VLOOKUP($D25,商品资料!$A:$F,2,0),"")</f>
        <v/>
      </c>
      <c r="F25" s="8" t="str">
        <f aca="false">IFERROR(VLOOKUP($D25,商品资料!$A:$F,3,0),"")</f>
        <v/>
      </c>
      <c r="G25" s="8" t="str">
        <f aca="false">IFERROR(VLOOKUP($D25,商品资料!$A:$F,4,0),"")</f>
        <v/>
      </c>
      <c r="H25" s="8"/>
      <c r="I25" s="8"/>
      <c r="J25" s="10" t="str">
        <f aca="false">IF(AND($H25&lt;&gt;"",$I25&lt;&gt;""),$H25*$I25,"")</f>
        <v/>
      </c>
      <c r="K25" s="8"/>
      <c r="L25" s="8"/>
      <c r="M25" s="8"/>
    </row>
    <row r="26" customFormat="false" ht="15" hidden="false" customHeight="false" outlineLevel="0" collapsed="false">
      <c r="A26" s="9"/>
      <c r="B26" s="8"/>
      <c r="C26" s="8"/>
      <c r="D26" s="7"/>
      <c r="E26" s="8" t="str">
        <f aca="false">IFERROR(VLOOKUP($D26,商品资料!$A:$F,2,0),"")</f>
        <v/>
      </c>
      <c r="F26" s="8" t="str">
        <f aca="false">IFERROR(VLOOKUP($D26,商品资料!$A:$F,3,0),"")</f>
        <v/>
      </c>
      <c r="G26" s="8" t="str">
        <f aca="false">IFERROR(VLOOKUP($D26,商品资料!$A:$F,4,0),"")</f>
        <v/>
      </c>
      <c r="H26" s="8"/>
      <c r="I26" s="8"/>
      <c r="J26" s="10" t="str">
        <f aca="false">IF(AND($H26&lt;&gt;"",$I26&lt;&gt;""),$H26*$I26,"")</f>
        <v/>
      </c>
      <c r="K26" s="8"/>
      <c r="L26" s="8"/>
      <c r="M26" s="8"/>
    </row>
    <row r="27" customFormat="false" ht="15" hidden="false" customHeight="false" outlineLevel="0" collapsed="false">
      <c r="A27" s="9"/>
      <c r="B27" s="8"/>
      <c r="C27" s="8"/>
      <c r="D27" s="7"/>
      <c r="E27" s="8" t="str">
        <f aca="false">IFERROR(VLOOKUP($D27,商品资料!$A:$F,2,0),"")</f>
        <v/>
      </c>
      <c r="F27" s="8" t="str">
        <f aca="false">IFERROR(VLOOKUP($D27,商品资料!$A:$F,3,0),"")</f>
        <v/>
      </c>
      <c r="G27" s="8" t="str">
        <f aca="false">IFERROR(VLOOKUP($D27,商品资料!$A:$F,4,0),"")</f>
        <v/>
      </c>
      <c r="H27" s="8"/>
      <c r="I27" s="8"/>
      <c r="J27" s="10" t="str">
        <f aca="false">IF(AND($H27&lt;&gt;"",$I27&lt;&gt;""),$H27*$I27,"")</f>
        <v/>
      </c>
      <c r="K27" s="8"/>
      <c r="L27" s="8"/>
      <c r="M27" s="8"/>
    </row>
    <row r="28" customFormat="false" ht="15" hidden="false" customHeight="false" outlineLevel="0" collapsed="false">
      <c r="A28" s="9"/>
      <c r="B28" s="8"/>
      <c r="C28" s="8"/>
      <c r="D28" s="7"/>
      <c r="E28" s="8" t="str">
        <f aca="false">IFERROR(VLOOKUP($D28,商品资料!$A:$F,2,0),"")</f>
        <v/>
      </c>
      <c r="F28" s="8" t="str">
        <f aca="false">IFERROR(VLOOKUP($D28,商品资料!$A:$F,3,0),"")</f>
        <v/>
      </c>
      <c r="G28" s="8" t="str">
        <f aca="false">IFERROR(VLOOKUP($D28,商品资料!$A:$F,4,0),"")</f>
        <v/>
      </c>
      <c r="H28" s="8"/>
      <c r="I28" s="8"/>
      <c r="J28" s="10" t="str">
        <f aca="false">IF(AND($H28&lt;&gt;"",$I28&lt;&gt;""),$H28*$I28,"")</f>
        <v/>
      </c>
      <c r="K28" s="8"/>
      <c r="L28" s="8"/>
      <c r="M28" s="8"/>
    </row>
    <row r="29" customFormat="false" ht="15" hidden="false" customHeight="false" outlineLevel="0" collapsed="false">
      <c r="A29" s="9"/>
      <c r="B29" s="8"/>
      <c r="C29" s="8"/>
      <c r="D29" s="7"/>
      <c r="E29" s="8" t="str">
        <f aca="false">IFERROR(VLOOKUP($D29,商品资料!$A:$F,2,0),"")</f>
        <v/>
      </c>
      <c r="F29" s="8" t="str">
        <f aca="false">IFERROR(VLOOKUP($D29,商品资料!$A:$F,3,0),"")</f>
        <v/>
      </c>
      <c r="G29" s="8" t="str">
        <f aca="false">IFERROR(VLOOKUP($D29,商品资料!$A:$F,4,0),"")</f>
        <v/>
      </c>
      <c r="H29" s="8"/>
      <c r="I29" s="8"/>
      <c r="J29" s="10" t="str">
        <f aca="false">IF(AND($H29&lt;&gt;"",$I29&lt;&gt;""),$H29*$I29,"")</f>
        <v/>
      </c>
      <c r="K29" s="8"/>
      <c r="L29" s="8"/>
      <c r="M29" s="8"/>
    </row>
    <row r="30" customFormat="false" ht="15" hidden="false" customHeight="false" outlineLevel="0" collapsed="false">
      <c r="A30" s="9"/>
      <c r="B30" s="8"/>
      <c r="C30" s="8"/>
      <c r="D30" s="7"/>
      <c r="E30" s="8" t="str">
        <f aca="false">IFERROR(VLOOKUP($D30,商品资料!$A:$F,2,0),"")</f>
        <v/>
      </c>
      <c r="F30" s="8" t="str">
        <f aca="false">IFERROR(VLOOKUP($D30,商品资料!$A:$F,3,0),"")</f>
        <v/>
      </c>
      <c r="G30" s="8" t="str">
        <f aca="false">IFERROR(VLOOKUP($D30,商品资料!$A:$F,4,0),"")</f>
        <v/>
      </c>
      <c r="H30" s="8"/>
      <c r="I30" s="8"/>
      <c r="J30" s="10" t="str">
        <f aca="false">IF(AND($H30&lt;&gt;"",$I30&lt;&gt;""),$H30*$I30,"")</f>
        <v/>
      </c>
      <c r="K30" s="8"/>
      <c r="L30" s="8"/>
      <c r="M30" s="8"/>
    </row>
    <row r="31" customFormat="false" ht="15" hidden="false" customHeight="false" outlineLevel="0" collapsed="false">
      <c r="A31" s="9"/>
      <c r="B31" s="8"/>
      <c r="C31" s="8"/>
      <c r="D31" s="7"/>
      <c r="E31" s="8" t="str">
        <f aca="false">IFERROR(VLOOKUP($D31,商品资料!$A:$F,2,0),"")</f>
        <v/>
      </c>
      <c r="F31" s="8" t="str">
        <f aca="false">IFERROR(VLOOKUP($D31,商品资料!$A:$F,3,0),"")</f>
        <v/>
      </c>
      <c r="G31" s="8" t="str">
        <f aca="false">IFERROR(VLOOKUP($D31,商品资料!$A:$F,4,0),"")</f>
        <v/>
      </c>
      <c r="H31" s="8"/>
      <c r="I31" s="8"/>
      <c r="J31" s="10" t="str">
        <f aca="false">IF(AND($H31&lt;&gt;"",$I31&lt;&gt;""),$H31*$I31,"")</f>
        <v/>
      </c>
      <c r="K31" s="8"/>
      <c r="L31" s="8"/>
      <c r="M31" s="8"/>
    </row>
    <row r="32" customFormat="false" ht="15" hidden="false" customHeight="false" outlineLevel="0" collapsed="false">
      <c r="A32" s="9"/>
      <c r="B32" s="8"/>
      <c r="C32" s="8"/>
      <c r="D32" s="7"/>
      <c r="E32" s="8" t="str">
        <f aca="false">IFERROR(VLOOKUP($D32,商品资料!$A:$F,2,0),"")</f>
        <v/>
      </c>
      <c r="F32" s="8" t="str">
        <f aca="false">IFERROR(VLOOKUP($D32,商品资料!$A:$F,3,0),"")</f>
        <v/>
      </c>
      <c r="G32" s="8" t="str">
        <f aca="false">IFERROR(VLOOKUP($D32,商品资料!$A:$F,4,0),"")</f>
        <v/>
      </c>
      <c r="H32" s="8"/>
      <c r="I32" s="8"/>
      <c r="J32" s="10" t="str">
        <f aca="false">IF(AND($H32&lt;&gt;"",$I32&lt;&gt;""),$H32*$I32,"")</f>
        <v/>
      </c>
      <c r="K32" s="8"/>
      <c r="L32" s="8"/>
      <c r="M32" s="8"/>
    </row>
    <row r="33" customFormat="false" ht="15" hidden="false" customHeight="false" outlineLevel="0" collapsed="false">
      <c r="A33" s="9"/>
      <c r="B33" s="8"/>
      <c r="C33" s="8"/>
      <c r="D33" s="7"/>
      <c r="E33" s="8" t="str">
        <f aca="false">IFERROR(VLOOKUP($D33,商品资料!$A:$F,2,0),"")</f>
        <v/>
      </c>
      <c r="F33" s="8" t="str">
        <f aca="false">IFERROR(VLOOKUP($D33,商品资料!$A:$F,3,0),"")</f>
        <v/>
      </c>
      <c r="G33" s="8" t="str">
        <f aca="false">IFERROR(VLOOKUP($D33,商品资料!$A:$F,4,0),"")</f>
        <v/>
      </c>
      <c r="H33" s="8"/>
      <c r="I33" s="8"/>
      <c r="J33" s="10" t="str">
        <f aca="false">IF(AND($H33&lt;&gt;"",$I33&lt;&gt;""),$H33*$I33,"")</f>
        <v/>
      </c>
      <c r="K33" s="8"/>
      <c r="L33" s="8"/>
      <c r="M33" s="8"/>
    </row>
    <row r="34" customFormat="false" ht="15" hidden="false" customHeight="false" outlineLevel="0" collapsed="false">
      <c r="A34" s="9"/>
      <c r="B34" s="8"/>
      <c r="C34" s="8"/>
      <c r="D34" s="7"/>
      <c r="E34" s="8" t="str">
        <f aca="false">IFERROR(VLOOKUP($D34,商品资料!$A:$F,2,0),"")</f>
        <v/>
      </c>
      <c r="F34" s="8" t="str">
        <f aca="false">IFERROR(VLOOKUP($D34,商品资料!$A:$F,3,0),"")</f>
        <v/>
      </c>
      <c r="G34" s="8" t="str">
        <f aca="false">IFERROR(VLOOKUP($D34,商品资料!$A:$F,4,0),"")</f>
        <v/>
      </c>
      <c r="H34" s="8"/>
      <c r="I34" s="8"/>
      <c r="J34" s="10" t="str">
        <f aca="false">IF(AND($H34&lt;&gt;"",$I34&lt;&gt;""),$H34*$I34,"")</f>
        <v/>
      </c>
      <c r="K34" s="8"/>
      <c r="L34" s="8"/>
      <c r="M34" s="8"/>
    </row>
    <row r="35" customFormat="false" ht="15" hidden="false" customHeight="false" outlineLevel="0" collapsed="false">
      <c r="A35" s="9"/>
      <c r="B35" s="8"/>
      <c r="C35" s="8"/>
      <c r="D35" s="7"/>
      <c r="E35" s="8" t="str">
        <f aca="false">IFERROR(VLOOKUP($D35,商品资料!$A:$F,2,0),"")</f>
        <v/>
      </c>
      <c r="F35" s="8" t="str">
        <f aca="false">IFERROR(VLOOKUP($D35,商品资料!$A:$F,3,0),"")</f>
        <v/>
      </c>
      <c r="G35" s="8" t="str">
        <f aca="false">IFERROR(VLOOKUP($D35,商品资料!$A:$F,4,0),"")</f>
        <v/>
      </c>
      <c r="H35" s="8"/>
      <c r="I35" s="8"/>
      <c r="J35" s="10" t="str">
        <f aca="false">IF(AND($H35&lt;&gt;"",$I35&lt;&gt;""),$H35*$I35,"")</f>
        <v/>
      </c>
      <c r="K35" s="8"/>
      <c r="L35" s="8"/>
      <c r="M35" s="8"/>
    </row>
    <row r="36" customFormat="false" ht="15" hidden="false" customHeight="false" outlineLevel="0" collapsed="false">
      <c r="A36" s="9"/>
      <c r="B36" s="8"/>
      <c r="C36" s="8"/>
      <c r="D36" s="7"/>
      <c r="E36" s="8" t="str">
        <f aca="false">IFERROR(VLOOKUP($D36,商品资料!$A:$F,2,0),"")</f>
        <v/>
      </c>
      <c r="F36" s="8" t="str">
        <f aca="false">IFERROR(VLOOKUP($D36,商品资料!$A:$F,3,0),"")</f>
        <v/>
      </c>
      <c r="G36" s="8" t="str">
        <f aca="false">IFERROR(VLOOKUP($D36,商品资料!$A:$F,4,0),"")</f>
        <v/>
      </c>
      <c r="H36" s="8"/>
      <c r="I36" s="8"/>
      <c r="J36" s="10" t="str">
        <f aca="false">IF(AND($H36&lt;&gt;"",$I36&lt;&gt;""),$H36*$I36,"")</f>
        <v/>
      </c>
      <c r="K36" s="8"/>
      <c r="L36" s="8"/>
      <c r="M36" s="8"/>
    </row>
    <row r="37" customFormat="false" ht="15" hidden="false" customHeight="false" outlineLevel="0" collapsed="false">
      <c r="A37" s="9"/>
      <c r="B37" s="8"/>
      <c r="C37" s="8"/>
      <c r="D37" s="7"/>
      <c r="E37" s="8" t="str">
        <f aca="false">IFERROR(VLOOKUP($D37,商品资料!$A:$F,2,0),"")</f>
        <v/>
      </c>
      <c r="F37" s="8" t="str">
        <f aca="false">IFERROR(VLOOKUP($D37,商品资料!$A:$F,3,0),"")</f>
        <v/>
      </c>
      <c r="G37" s="8" t="str">
        <f aca="false">IFERROR(VLOOKUP($D37,商品资料!$A:$F,4,0),"")</f>
        <v/>
      </c>
      <c r="H37" s="8"/>
      <c r="I37" s="8"/>
      <c r="J37" s="10" t="str">
        <f aca="false">IF(AND($H37&lt;&gt;"",$I37&lt;&gt;""),$H37*$I37,"")</f>
        <v/>
      </c>
      <c r="K37" s="8"/>
      <c r="L37" s="8"/>
      <c r="M37" s="8"/>
    </row>
    <row r="38" customFormat="false" ht="15" hidden="false" customHeight="false" outlineLevel="0" collapsed="false">
      <c r="A38" s="9"/>
      <c r="B38" s="8"/>
      <c r="C38" s="8"/>
      <c r="D38" s="7"/>
      <c r="E38" s="8" t="str">
        <f aca="false">IFERROR(VLOOKUP($D38,商品资料!$A:$F,2,0),"")</f>
        <v/>
      </c>
      <c r="F38" s="8" t="str">
        <f aca="false">IFERROR(VLOOKUP($D38,商品资料!$A:$F,3,0),"")</f>
        <v/>
      </c>
      <c r="G38" s="8" t="str">
        <f aca="false">IFERROR(VLOOKUP($D38,商品资料!$A:$F,4,0),"")</f>
        <v/>
      </c>
      <c r="H38" s="8"/>
      <c r="I38" s="8"/>
      <c r="J38" s="10" t="str">
        <f aca="false">IF(AND($H38&lt;&gt;"",$I38&lt;&gt;""),$H38*$I38,"")</f>
        <v/>
      </c>
      <c r="K38" s="8"/>
      <c r="L38" s="8"/>
      <c r="M38" s="8"/>
    </row>
    <row r="39" customFormat="false" ht="15" hidden="false" customHeight="false" outlineLevel="0" collapsed="false">
      <c r="A39" s="9"/>
      <c r="B39" s="8"/>
      <c r="C39" s="8"/>
      <c r="D39" s="7"/>
      <c r="E39" s="8" t="str">
        <f aca="false">IFERROR(VLOOKUP($D39,商品资料!$A:$F,2,0),"")</f>
        <v/>
      </c>
      <c r="F39" s="8" t="str">
        <f aca="false">IFERROR(VLOOKUP($D39,商品资料!$A:$F,3,0),"")</f>
        <v/>
      </c>
      <c r="G39" s="8" t="str">
        <f aca="false">IFERROR(VLOOKUP($D39,商品资料!$A:$F,4,0),"")</f>
        <v/>
      </c>
      <c r="H39" s="8"/>
      <c r="I39" s="8"/>
      <c r="J39" s="10" t="str">
        <f aca="false">IF(AND($H39&lt;&gt;"",$I39&lt;&gt;""),$H39*$I39,"")</f>
        <v/>
      </c>
      <c r="K39" s="8"/>
      <c r="L39" s="8"/>
      <c r="M39" s="8"/>
    </row>
    <row r="40" customFormat="false" ht="15" hidden="false" customHeight="false" outlineLevel="0" collapsed="false">
      <c r="A40" s="9"/>
      <c r="B40" s="8"/>
      <c r="C40" s="8"/>
      <c r="D40" s="7"/>
      <c r="E40" s="8" t="str">
        <f aca="false">IFERROR(VLOOKUP($D40,商品资料!$A:$F,2,0),"")</f>
        <v/>
      </c>
      <c r="F40" s="8" t="str">
        <f aca="false">IFERROR(VLOOKUP($D40,商品资料!$A:$F,3,0),"")</f>
        <v/>
      </c>
      <c r="G40" s="8" t="str">
        <f aca="false">IFERROR(VLOOKUP($D40,商品资料!$A:$F,4,0),"")</f>
        <v/>
      </c>
      <c r="H40" s="8"/>
      <c r="I40" s="8"/>
      <c r="J40" s="10" t="str">
        <f aca="false">IF(AND($H40&lt;&gt;"",$I40&lt;&gt;""),$H40*$I40,"")</f>
        <v/>
      </c>
      <c r="K40" s="8"/>
      <c r="L40" s="8"/>
      <c r="M40" s="8"/>
    </row>
    <row r="41" customFormat="false" ht="15" hidden="false" customHeight="false" outlineLevel="0" collapsed="false">
      <c r="A41" s="9"/>
      <c r="B41" s="8"/>
      <c r="C41" s="8"/>
      <c r="D41" s="7"/>
      <c r="E41" s="8" t="str">
        <f aca="false">IFERROR(VLOOKUP($D41,商品资料!$A:$F,2,0),"")</f>
        <v/>
      </c>
      <c r="F41" s="8" t="str">
        <f aca="false">IFERROR(VLOOKUP($D41,商品资料!$A:$F,3,0),"")</f>
        <v/>
      </c>
      <c r="G41" s="8" t="str">
        <f aca="false">IFERROR(VLOOKUP($D41,商品资料!$A:$F,4,0),"")</f>
        <v/>
      </c>
      <c r="H41" s="8"/>
      <c r="I41" s="8"/>
      <c r="J41" s="10" t="str">
        <f aca="false">IF(AND($H41&lt;&gt;"",$I41&lt;&gt;""),$H41*$I41,"")</f>
        <v/>
      </c>
      <c r="K41" s="8"/>
      <c r="L41" s="8"/>
      <c r="M41" s="8"/>
    </row>
    <row r="42" customFormat="false" ht="15" hidden="false" customHeight="false" outlineLevel="0" collapsed="false">
      <c r="A42" s="9"/>
      <c r="B42" s="8"/>
      <c r="C42" s="8"/>
      <c r="D42" s="7"/>
      <c r="E42" s="8" t="str">
        <f aca="false">IFERROR(VLOOKUP($D42,商品资料!$A:$F,2,0),"")</f>
        <v/>
      </c>
      <c r="F42" s="8" t="str">
        <f aca="false">IFERROR(VLOOKUP($D42,商品资料!$A:$F,3,0),"")</f>
        <v/>
      </c>
      <c r="G42" s="8" t="str">
        <f aca="false">IFERROR(VLOOKUP($D42,商品资料!$A:$F,4,0),"")</f>
        <v/>
      </c>
      <c r="H42" s="8"/>
      <c r="I42" s="8"/>
      <c r="J42" s="10" t="str">
        <f aca="false">IF(AND($H42&lt;&gt;"",$I42&lt;&gt;""),$H42*$I42,"")</f>
        <v/>
      </c>
      <c r="K42" s="8"/>
      <c r="L42" s="8"/>
      <c r="M42" s="8"/>
    </row>
    <row r="43" customFormat="false" ht="15" hidden="false" customHeight="false" outlineLevel="0" collapsed="false">
      <c r="A43" s="9"/>
      <c r="B43" s="8"/>
      <c r="C43" s="8"/>
      <c r="D43" s="7"/>
      <c r="E43" s="8" t="str">
        <f aca="false">IFERROR(VLOOKUP($D43,商品资料!$A:$F,2,0),"")</f>
        <v/>
      </c>
      <c r="F43" s="8" t="str">
        <f aca="false">IFERROR(VLOOKUP($D43,商品资料!$A:$F,3,0),"")</f>
        <v/>
      </c>
      <c r="G43" s="8" t="str">
        <f aca="false">IFERROR(VLOOKUP($D43,商品资料!$A:$F,4,0),"")</f>
        <v/>
      </c>
      <c r="H43" s="8"/>
      <c r="I43" s="8"/>
      <c r="J43" s="10" t="str">
        <f aca="false">IF(AND($H43&lt;&gt;"",$I43&lt;&gt;""),$H43*$I43,"")</f>
        <v/>
      </c>
      <c r="K43" s="8"/>
      <c r="L43" s="8"/>
      <c r="M43" s="8"/>
    </row>
    <row r="44" customFormat="false" ht="15" hidden="false" customHeight="false" outlineLevel="0" collapsed="false">
      <c r="A44" s="9"/>
      <c r="B44" s="8"/>
      <c r="C44" s="8"/>
      <c r="D44" s="7"/>
      <c r="E44" s="8" t="str">
        <f aca="false">IFERROR(VLOOKUP($D44,商品资料!$A:$F,2,0),"")</f>
        <v/>
      </c>
      <c r="F44" s="8" t="str">
        <f aca="false">IFERROR(VLOOKUP($D44,商品资料!$A:$F,3,0),"")</f>
        <v/>
      </c>
      <c r="G44" s="8" t="str">
        <f aca="false">IFERROR(VLOOKUP($D44,商品资料!$A:$F,4,0),"")</f>
        <v/>
      </c>
      <c r="H44" s="8"/>
      <c r="I44" s="8"/>
      <c r="J44" s="10" t="str">
        <f aca="false">IF(AND($H44&lt;&gt;"",$I44&lt;&gt;""),$H44*$I44,"")</f>
        <v/>
      </c>
      <c r="K44" s="8"/>
      <c r="L44" s="8"/>
      <c r="M44" s="8"/>
    </row>
    <row r="45" customFormat="false" ht="15" hidden="false" customHeight="false" outlineLevel="0" collapsed="false">
      <c r="A45" s="9"/>
      <c r="B45" s="8"/>
      <c r="C45" s="8"/>
      <c r="D45" s="7"/>
      <c r="E45" s="8" t="str">
        <f aca="false">IFERROR(VLOOKUP($D45,商品资料!$A:$F,2,0),"")</f>
        <v/>
      </c>
      <c r="F45" s="8" t="str">
        <f aca="false">IFERROR(VLOOKUP($D45,商品资料!$A:$F,3,0),"")</f>
        <v/>
      </c>
      <c r="G45" s="8" t="str">
        <f aca="false">IFERROR(VLOOKUP($D45,商品资料!$A:$F,4,0),"")</f>
        <v/>
      </c>
      <c r="H45" s="8"/>
      <c r="I45" s="8"/>
      <c r="J45" s="10" t="str">
        <f aca="false">IF(AND($H45&lt;&gt;"",$I45&lt;&gt;""),$H45*$I45,"")</f>
        <v/>
      </c>
      <c r="K45" s="8"/>
      <c r="L45" s="8"/>
      <c r="M45" s="8"/>
    </row>
    <row r="46" customFormat="false" ht="15" hidden="false" customHeight="false" outlineLevel="0" collapsed="false">
      <c r="A46" s="9"/>
      <c r="B46" s="8"/>
      <c r="C46" s="8"/>
      <c r="D46" s="7"/>
      <c r="E46" s="8" t="str">
        <f aca="false">IFERROR(VLOOKUP($D46,商品资料!$A:$F,2,0),"")</f>
        <v/>
      </c>
      <c r="F46" s="8" t="str">
        <f aca="false">IFERROR(VLOOKUP($D46,商品资料!$A:$F,3,0),"")</f>
        <v/>
      </c>
      <c r="G46" s="8" t="str">
        <f aca="false">IFERROR(VLOOKUP($D46,商品资料!$A:$F,4,0),"")</f>
        <v/>
      </c>
      <c r="H46" s="8"/>
      <c r="I46" s="8"/>
      <c r="J46" s="10" t="str">
        <f aca="false">IF(AND($H46&lt;&gt;"",$I46&lt;&gt;""),$H46*$I46,"")</f>
        <v/>
      </c>
      <c r="K46" s="8"/>
      <c r="L46" s="8"/>
      <c r="M46" s="8"/>
    </row>
    <row r="47" customFormat="false" ht="15" hidden="false" customHeight="false" outlineLevel="0" collapsed="false">
      <c r="A47" s="9"/>
      <c r="B47" s="8"/>
      <c r="C47" s="8"/>
      <c r="D47" s="7"/>
      <c r="E47" s="8" t="str">
        <f aca="false">IFERROR(VLOOKUP($D47,商品资料!$A:$F,2,0),"")</f>
        <v/>
      </c>
      <c r="F47" s="8" t="str">
        <f aca="false">IFERROR(VLOOKUP($D47,商品资料!$A:$F,3,0),"")</f>
        <v/>
      </c>
      <c r="G47" s="8" t="str">
        <f aca="false">IFERROR(VLOOKUP($D47,商品资料!$A:$F,4,0),"")</f>
        <v/>
      </c>
      <c r="H47" s="8"/>
      <c r="I47" s="8"/>
      <c r="J47" s="10" t="str">
        <f aca="false">IF(AND($H47&lt;&gt;"",$I47&lt;&gt;""),$H47*$I47,"")</f>
        <v/>
      </c>
      <c r="K47" s="8"/>
      <c r="L47" s="8"/>
      <c r="M47" s="8"/>
    </row>
    <row r="48" customFormat="false" ht="15" hidden="false" customHeight="false" outlineLevel="0" collapsed="false">
      <c r="A48" s="9"/>
      <c r="B48" s="8"/>
      <c r="C48" s="8"/>
      <c r="D48" s="7"/>
      <c r="E48" s="8" t="str">
        <f aca="false">IFERROR(VLOOKUP($D48,商品资料!$A:$F,2,0),"")</f>
        <v/>
      </c>
      <c r="F48" s="8" t="str">
        <f aca="false">IFERROR(VLOOKUP($D48,商品资料!$A:$F,3,0),"")</f>
        <v/>
      </c>
      <c r="G48" s="8" t="str">
        <f aca="false">IFERROR(VLOOKUP($D48,商品资料!$A:$F,4,0),"")</f>
        <v/>
      </c>
      <c r="H48" s="8"/>
      <c r="I48" s="8"/>
      <c r="J48" s="10" t="str">
        <f aca="false">IF(AND($H48&lt;&gt;"",$I48&lt;&gt;""),$H48*$I48,"")</f>
        <v/>
      </c>
      <c r="K48" s="8"/>
      <c r="L48" s="8"/>
      <c r="M48" s="8"/>
    </row>
    <row r="49" customFormat="false" ht="15" hidden="false" customHeight="false" outlineLevel="0" collapsed="false">
      <c r="A49" s="9"/>
      <c r="B49" s="8"/>
      <c r="C49" s="8"/>
      <c r="D49" s="7"/>
      <c r="E49" s="8" t="str">
        <f aca="false">IFERROR(VLOOKUP($D49,商品资料!$A:$F,2,0),"")</f>
        <v/>
      </c>
      <c r="F49" s="8" t="str">
        <f aca="false">IFERROR(VLOOKUP($D49,商品资料!$A:$F,3,0),"")</f>
        <v/>
      </c>
      <c r="G49" s="8" t="str">
        <f aca="false">IFERROR(VLOOKUP($D49,商品资料!$A:$F,4,0),"")</f>
        <v/>
      </c>
      <c r="H49" s="8"/>
      <c r="I49" s="8"/>
      <c r="J49" s="10" t="str">
        <f aca="false">IF(AND($H49&lt;&gt;"",$I49&lt;&gt;""),$H49*$I49,"")</f>
        <v/>
      </c>
      <c r="K49" s="8"/>
      <c r="L49" s="8"/>
      <c r="M49" s="8"/>
    </row>
    <row r="50" customFormat="false" ht="15" hidden="false" customHeight="false" outlineLevel="0" collapsed="false">
      <c r="A50" s="9"/>
      <c r="B50" s="8"/>
      <c r="C50" s="8"/>
      <c r="D50" s="7"/>
      <c r="E50" s="8" t="str">
        <f aca="false">IFERROR(VLOOKUP($D50,商品资料!$A:$F,2,0),"")</f>
        <v/>
      </c>
      <c r="F50" s="8" t="str">
        <f aca="false">IFERROR(VLOOKUP($D50,商品资料!$A:$F,3,0),"")</f>
        <v/>
      </c>
      <c r="G50" s="8" t="str">
        <f aca="false">IFERROR(VLOOKUP($D50,商品资料!$A:$F,4,0),"")</f>
        <v/>
      </c>
      <c r="H50" s="8"/>
      <c r="I50" s="8"/>
      <c r="J50" s="10" t="str">
        <f aca="false">IF(AND($H50&lt;&gt;"",$I50&lt;&gt;""),$H50*$I50,"")</f>
        <v/>
      </c>
      <c r="K50" s="8"/>
      <c r="L50" s="8"/>
      <c r="M50" s="8"/>
    </row>
    <row r="51" customFormat="false" ht="15" hidden="false" customHeight="false" outlineLevel="0" collapsed="false">
      <c r="A51" s="9"/>
      <c r="B51" s="8"/>
      <c r="C51" s="8"/>
      <c r="D51" s="7"/>
      <c r="E51" s="8" t="str">
        <f aca="false">IFERROR(VLOOKUP($D51,商品资料!$A:$F,2,0),"")</f>
        <v/>
      </c>
      <c r="F51" s="8" t="str">
        <f aca="false">IFERROR(VLOOKUP($D51,商品资料!$A:$F,3,0),"")</f>
        <v/>
      </c>
      <c r="G51" s="8" t="str">
        <f aca="false">IFERROR(VLOOKUP($D51,商品资料!$A:$F,4,0),"")</f>
        <v/>
      </c>
      <c r="H51" s="8"/>
      <c r="I51" s="8"/>
      <c r="J51" s="10" t="str">
        <f aca="false">IF(AND($H51&lt;&gt;"",$I51&lt;&gt;""),$H51*$I51,"")</f>
        <v/>
      </c>
      <c r="K51" s="8"/>
      <c r="L51" s="8"/>
      <c r="M51" s="8"/>
    </row>
    <row r="52" customFormat="false" ht="15" hidden="false" customHeight="false" outlineLevel="0" collapsed="false">
      <c r="A52" s="9"/>
      <c r="B52" s="8"/>
      <c r="C52" s="8"/>
      <c r="D52" s="7"/>
      <c r="E52" s="8" t="str">
        <f aca="false">IFERROR(VLOOKUP($D52,商品资料!$A:$F,2,0),"")</f>
        <v/>
      </c>
      <c r="F52" s="8" t="str">
        <f aca="false">IFERROR(VLOOKUP($D52,商品资料!$A:$F,3,0),"")</f>
        <v/>
      </c>
      <c r="G52" s="8" t="str">
        <f aca="false">IFERROR(VLOOKUP($D52,商品资料!$A:$F,4,0),"")</f>
        <v/>
      </c>
      <c r="H52" s="8"/>
      <c r="I52" s="8"/>
      <c r="J52" s="10" t="str">
        <f aca="false">IF(AND($H52&lt;&gt;"",$I52&lt;&gt;""),$H52*$I52,"")</f>
        <v/>
      </c>
      <c r="K52" s="8"/>
      <c r="L52" s="8"/>
      <c r="M52" s="8"/>
    </row>
    <row r="53" customFormat="false" ht="15" hidden="false" customHeight="false" outlineLevel="0" collapsed="false">
      <c r="A53" s="9"/>
      <c r="B53" s="8"/>
      <c r="C53" s="8"/>
      <c r="D53" s="7"/>
      <c r="E53" s="8" t="str">
        <f aca="false">IFERROR(VLOOKUP($D53,商品资料!$A:$F,2,0),"")</f>
        <v/>
      </c>
      <c r="F53" s="8" t="str">
        <f aca="false">IFERROR(VLOOKUP($D53,商品资料!$A:$F,3,0),"")</f>
        <v/>
      </c>
      <c r="G53" s="8" t="str">
        <f aca="false">IFERROR(VLOOKUP($D53,商品资料!$A:$F,4,0),"")</f>
        <v/>
      </c>
      <c r="H53" s="8"/>
      <c r="I53" s="8"/>
      <c r="J53" s="10" t="str">
        <f aca="false">IF(AND($H53&lt;&gt;"",$I53&lt;&gt;""),$H53*$I53,"")</f>
        <v/>
      </c>
      <c r="K53" s="8"/>
      <c r="L53" s="8"/>
      <c r="M53" s="8"/>
    </row>
    <row r="54" customFormat="false" ht="15" hidden="false" customHeight="false" outlineLevel="0" collapsed="false">
      <c r="A54" s="9"/>
      <c r="B54" s="8"/>
      <c r="C54" s="8"/>
      <c r="D54" s="7"/>
      <c r="E54" s="8" t="str">
        <f aca="false">IFERROR(VLOOKUP($D54,商品资料!$A:$F,2,0),"")</f>
        <v/>
      </c>
      <c r="F54" s="8" t="str">
        <f aca="false">IFERROR(VLOOKUP($D54,商品资料!$A:$F,3,0),"")</f>
        <v/>
      </c>
      <c r="G54" s="8" t="str">
        <f aca="false">IFERROR(VLOOKUP($D54,商品资料!$A:$F,4,0),"")</f>
        <v/>
      </c>
      <c r="H54" s="8"/>
      <c r="I54" s="8"/>
      <c r="J54" s="10" t="str">
        <f aca="false">IF(AND($H54&lt;&gt;"",$I54&lt;&gt;""),$H54*$I54,"")</f>
        <v/>
      </c>
      <c r="K54" s="8"/>
      <c r="L54" s="8"/>
      <c r="M54" s="8"/>
    </row>
    <row r="55" customFormat="false" ht="15" hidden="false" customHeight="false" outlineLevel="0" collapsed="false">
      <c r="A55" s="9"/>
      <c r="B55" s="8"/>
      <c r="C55" s="8"/>
      <c r="D55" s="7"/>
      <c r="E55" s="8" t="str">
        <f aca="false">IFERROR(VLOOKUP($D55,商品资料!$A:$F,2,0),"")</f>
        <v/>
      </c>
      <c r="F55" s="8" t="str">
        <f aca="false">IFERROR(VLOOKUP($D55,商品资料!$A:$F,3,0),"")</f>
        <v/>
      </c>
      <c r="G55" s="8" t="str">
        <f aca="false">IFERROR(VLOOKUP($D55,商品资料!$A:$F,4,0),"")</f>
        <v/>
      </c>
      <c r="H55" s="8"/>
      <c r="I55" s="8"/>
      <c r="J55" s="10" t="str">
        <f aca="false">IF(AND($H55&lt;&gt;"",$I55&lt;&gt;""),$H55*$I55,"")</f>
        <v/>
      </c>
      <c r="K55" s="8"/>
      <c r="L55" s="8"/>
      <c r="M55" s="8"/>
    </row>
    <row r="56" customFormat="false" ht="15" hidden="false" customHeight="false" outlineLevel="0" collapsed="false">
      <c r="A56" s="9"/>
      <c r="B56" s="8"/>
      <c r="C56" s="8"/>
      <c r="D56" s="7"/>
      <c r="E56" s="8" t="str">
        <f aca="false">IFERROR(VLOOKUP($D56,商品资料!$A:$F,2,0),"")</f>
        <v/>
      </c>
      <c r="F56" s="8" t="str">
        <f aca="false">IFERROR(VLOOKUP($D56,商品资料!$A:$F,3,0),"")</f>
        <v/>
      </c>
      <c r="G56" s="8" t="str">
        <f aca="false">IFERROR(VLOOKUP($D56,商品资料!$A:$F,4,0),"")</f>
        <v/>
      </c>
      <c r="H56" s="8"/>
      <c r="I56" s="8"/>
      <c r="J56" s="10" t="str">
        <f aca="false">IF(AND($H56&lt;&gt;"",$I56&lt;&gt;""),$H56*$I56,"")</f>
        <v/>
      </c>
      <c r="K56" s="8"/>
      <c r="L56" s="8"/>
      <c r="M56" s="8"/>
    </row>
    <row r="57" customFormat="false" ht="15" hidden="false" customHeight="false" outlineLevel="0" collapsed="false">
      <c r="A57" s="9"/>
      <c r="B57" s="8"/>
      <c r="C57" s="8"/>
      <c r="D57" s="7"/>
      <c r="E57" s="8" t="str">
        <f aca="false">IFERROR(VLOOKUP($D57,商品资料!$A:$F,2,0),"")</f>
        <v/>
      </c>
      <c r="F57" s="8" t="str">
        <f aca="false">IFERROR(VLOOKUP($D57,商品资料!$A:$F,3,0),"")</f>
        <v/>
      </c>
      <c r="G57" s="8" t="str">
        <f aca="false">IFERROR(VLOOKUP($D57,商品资料!$A:$F,4,0),"")</f>
        <v/>
      </c>
      <c r="H57" s="8"/>
      <c r="I57" s="8"/>
      <c r="J57" s="10" t="str">
        <f aca="false">IF(AND($H57&lt;&gt;"",$I57&lt;&gt;""),$H57*$I57,"")</f>
        <v/>
      </c>
      <c r="K57" s="8"/>
      <c r="L57" s="8"/>
      <c r="M57" s="8"/>
    </row>
    <row r="58" customFormat="false" ht="15" hidden="false" customHeight="false" outlineLevel="0" collapsed="false">
      <c r="A58" s="9"/>
      <c r="B58" s="8"/>
      <c r="C58" s="8"/>
      <c r="D58" s="7"/>
      <c r="E58" s="8" t="str">
        <f aca="false">IFERROR(VLOOKUP($D58,商品资料!$A:$F,2,0),"")</f>
        <v/>
      </c>
      <c r="F58" s="8" t="str">
        <f aca="false">IFERROR(VLOOKUP($D58,商品资料!$A:$F,3,0),"")</f>
        <v/>
      </c>
      <c r="G58" s="8" t="str">
        <f aca="false">IFERROR(VLOOKUP($D58,商品资料!$A:$F,4,0),"")</f>
        <v/>
      </c>
      <c r="H58" s="8"/>
      <c r="I58" s="8"/>
      <c r="J58" s="10" t="str">
        <f aca="false">IF(AND($H58&lt;&gt;"",$I58&lt;&gt;""),$H58*$I58,"")</f>
        <v/>
      </c>
      <c r="K58" s="8"/>
      <c r="L58" s="8"/>
      <c r="M58" s="8"/>
    </row>
    <row r="59" customFormat="false" ht="15" hidden="false" customHeight="false" outlineLevel="0" collapsed="false">
      <c r="A59" s="9"/>
      <c r="B59" s="8"/>
      <c r="C59" s="8"/>
      <c r="D59" s="7"/>
      <c r="E59" s="8" t="str">
        <f aca="false">IFERROR(VLOOKUP($D59,商品资料!$A:$F,2,0),"")</f>
        <v/>
      </c>
      <c r="F59" s="8" t="str">
        <f aca="false">IFERROR(VLOOKUP($D59,商品资料!$A:$F,3,0),"")</f>
        <v/>
      </c>
      <c r="G59" s="8" t="str">
        <f aca="false">IFERROR(VLOOKUP($D59,商品资料!$A:$F,4,0),"")</f>
        <v/>
      </c>
      <c r="H59" s="8"/>
      <c r="I59" s="8"/>
      <c r="J59" s="10" t="str">
        <f aca="false">IF(AND($H59&lt;&gt;"",$I59&lt;&gt;""),$H59*$I59,"")</f>
        <v/>
      </c>
      <c r="K59" s="8"/>
      <c r="L59" s="8"/>
      <c r="M59" s="8"/>
    </row>
    <row r="60" customFormat="false" ht="15" hidden="false" customHeight="false" outlineLevel="0" collapsed="false">
      <c r="A60" s="9"/>
      <c r="B60" s="8"/>
      <c r="C60" s="8"/>
      <c r="D60" s="7"/>
      <c r="E60" s="8" t="str">
        <f aca="false">IFERROR(VLOOKUP($D60,商品资料!$A:$F,2,0),"")</f>
        <v/>
      </c>
      <c r="F60" s="8" t="str">
        <f aca="false">IFERROR(VLOOKUP($D60,商品资料!$A:$F,3,0),"")</f>
        <v/>
      </c>
      <c r="G60" s="8" t="str">
        <f aca="false">IFERROR(VLOOKUP($D60,商品资料!$A:$F,4,0),"")</f>
        <v/>
      </c>
      <c r="H60" s="8"/>
      <c r="I60" s="8"/>
      <c r="J60" s="10" t="str">
        <f aca="false">IF(AND($H60&lt;&gt;"",$I60&lt;&gt;""),$H60*$I60,"")</f>
        <v/>
      </c>
      <c r="K60" s="8"/>
      <c r="L60" s="8"/>
      <c r="M60" s="8"/>
    </row>
    <row r="61" customFormat="false" ht="15" hidden="false" customHeight="false" outlineLevel="0" collapsed="false">
      <c r="A61" s="9"/>
      <c r="B61" s="8"/>
      <c r="C61" s="8"/>
      <c r="D61" s="7"/>
      <c r="E61" s="8" t="str">
        <f aca="false">IFERROR(VLOOKUP($D61,商品资料!$A:$F,2,0),"")</f>
        <v/>
      </c>
      <c r="F61" s="8" t="str">
        <f aca="false">IFERROR(VLOOKUP($D61,商品资料!$A:$F,3,0),"")</f>
        <v/>
      </c>
      <c r="G61" s="8" t="str">
        <f aca="false">IFERROR(VLOOKUP($D61,商品资料!$A:$F,4,0),"")</f>
        <v/>
      </c>
      <c r="H61" s="8"/>
      <c r="I61" s="8"/>
      <c r="J61" s="10" t="str">
        <f aca="false">IF(AND($H61&lt;&gt;"",$I61&lt;&gt;""),$H61*$I61,"")</f>
        <v/>
      </c>
      <c r="K61" s="8"/>
      <c r="L61" s="8"/>
      <c r="M61" s="8"/>
    </row>
    <row r="62" customFormat="false" ht="15" hidden="false" customHeight="false" outlineLevel="0" collapsed="false">
      <c r="A62" s="9"/>
      <c r="B62" s="8"/>
      <c r="C62" s="8"/>
      <c r="D62" s="7"/>
      <c r="E62" s="8" t="str">
        <f aca="false">IFERROR(VLOOKUP($D62,商品资料!$A:$F,2,0),"")</f>
        <v/>
      </c>
      <c r="F62" s="8" t="str">
        <f aca="false">IFERROR(VLOOKUP($D62,商品资料!$A:$F,3,0),"")</f>
        <v/>
      </c>
      <c r="G62" s="8" t="str">
        <f aca="false">IFERROR(VLOOKUP($D62,商品资料!$A:$F,4,0),"")</f>
        <v/>
      </c>
      <c r="H62" s="8"/>
      <c r="I62" s="8"/>
      <c r="J62" s="10" t="str">
        <f aca="false">IF(AND($H62&lt;&gt;"",$I62&lt;&gt;""),$H62*$I62,"")</f>
        <v/>
      </c>
      <c r="K62" s="8"/>
      <c r="L62" s="8"/>
      <c r="M62" s="8"/>
    </row>
    <row r="63" customFormat="false" ht="15" hidden="false" customHeight="false" outlineLevel="0" collapsed="false">
      <c r="A63" s="9"/>
      <c r="B63" s="8"/>
      <c r="C63" s="8"/>
      <c r="D63" s="7"/>
      <c r="E63" s="8" t="str">
        <f aca="false">IFERROR(VLOOKUP($D63,商品资料!$A:$F,2,0),"")</f>
        <v/>
      </c>
      <c r="F63" s="8" t="str">
        <f aca="false">IFERROR(VLOOKUP($D63,商品资料!$A:$F,3,0),"")</f>
        <v/>
      </c>
      <c r="G63" s="8" t="str">
        <f aca="false">IFERROR(VLOOKUP($D63,商品资料!$A:$F,4,0),"")</f>
        <v/>
      </c>
      <c r="H63" s="8"/>
      <c r="I63" s="8"/>
      <c r="J63" s="10" t="str">
        <f aca="false">IF(AND($H63&lt;&gt;"",$I63&lt;&gt;""),$H63*$I63,"")</f>
        <v/>
      </c>
      <c r="K63" s="8"/>
      <c r="L63" s="8"/>
      <c r="M63" s="8"/>
    </row>
    <row r="64" customFormat="false" ht="15" hidden="false" customHeight="false" outlineLevel="0" collapsed="false">
      <c r="A64" s="9"/>
      <c r="B64" s="8"/>
      <c r="C64" s="8"/>
      <c r="D64" s="7"/>
      <c r="E64" s="8" t="str">
        <f aca="false">IFERROR(VLOOKUP($D64,商品资料!$A:$F,2,0),"")</f>
        <v/>
      </c>
      <c r="F64" s="8" t="str">
        <f aca="false">IFERROR(VLOOKUP($D64,商品资料!$A:$F,3,0),"")</f>
        <v/>
      </c>
      <c r="G64" s="8" t="str">
        <f aca="false">IFERROR(VLOOKUP($D64,商品资料!$A:$F,4,0),"")</f>
        <v/>
      </c>
      <c r="H64" s="8"/>
      <c r="I64" s="8"/>
      <c r="J64" s="10" t="str">
        <f aca="false">IF(AND($H64&lt;&gt;"",$I64&lt;&gt;""),$H64*$I64,"")</f>
        <v/>
      </c>
      <c r="K64" s="8"/>
      <c r="L64" s="8"/>
      <c r="M64" s="8"/>
    </row>
    <row r="65" customFormat="false" ht="15" hidden="false" customHeight="false" outlineLevel="0" collapsed="false">
      <c r="A65" s="9"/>
      <c r="B65" s="8"/>
      <c r="C65" s="8"/>
      <c r="D65" s="7"/>
      <c r="E65" s="8" t="str">
        <f aca="false">IFERROR(VLOOKUP($D65,商品资料!$A:$F,2,0),"")</f>
        <v/>
      </c>
      <c r="F65" s="8" t="str">
        <f aca="false">IFERROR(VLOOKUP($D65,商品资料!$A:$F,3,0),"")</f>
        <v/>
      </c>
      <c r="G65" s="8" t="str">
        <f aca="false">IFERROR(VLOOKUP($D65,商品资料!$A:$F,4,0),"")</f>
        <v/>
      </c>
      <c r="H65" s="8"/>
      <c r="I65" s="8"/>
      <c r="J65" s="10" t="str">
        <f aca="false">IF(AND($H65&lt;&gt;"",$I65&lt;&gt;""),$H65*$I65,"")</f>
        <v/>
      </c>
      <c r="K65" s="8"/>
      <c r="L65" s="8"/>
      <c r="M65" s="8"/>
    </row>
    <row r="66" customFormat="false" ht="15" hidden="false" customHeight="false" outlineLevel="0" collapsed="false">
      <c r="A66" s="9"/>
      <c r="B66" s="8"/>
      <c r="C66" s="8"/>
      <c r="D66" s="7"/>
      <c r="E66" s="8" t="str">
        <f aca="false">IFERROR(VLOOKUP($D66,商品资料!$A:$F,2,0),"")</f>
        <v/>
      </c>
      <c r="F66" s="8" t="str">
        <f aca="false">IFERROR(VLOOKUP($D66,商品资料!$A:$F,3,0),"")</f>
        <v/>
      </c>
      <c r="G66" s="8" t="str">
        <f aca="false">IFERROR(VLOOKUP($D66,商品资料!$A:$F,4,0),"")</f>
        <v/>
      </c>
      <c r="H66" s="8"/>
      <c r="I66" s="8"/>
      <c r="J66" s="10" t="str">
        <f aca="false">IF(AND($H66&lt;&gt;"",$I66&lt;&gt;""),$H66*$I66,"")</f>
        <v/>
      </c>
      <c r="K66" s="8"/>
      <c r="L66" s="8"/>
      <c r="M66" s="8"/>
    </row>
    <row r="67" customFormat="false" ht="15" hidden="false" customHeight="false" outlineLevel="0" collapsed="false">
      <c r="A67" s="9"/>
      <c r="B67" s="8"/>
      <c r="C67" s="8"/>
      <c r="D67" s="7"/>
      <c r="E67" s="8" t="str">
        <f aca="false">IFERROR(VLOOKUP($D67,商品资料!$A:$F,2,0),"")</f>
        <v/>
      </c>
      <c r="F67" s="8" t="str">
        <f aca="false">IFERROR(VLOOKUP($D67,商品资料!$A:$F,3,0),"")</f>
        <v/>
      </c>
      <c r="G67" s="8" t="str">
        <f aca="false">IFERROR(VLOOKUP($D67,商品资料!$A:$F,4,0),"")</f>
        <v/>
      </c>
      <c r="H67" s="8"/>
      <c r="I67" s="8"/>
      <c r="J67" s="10" t="str">
        <f aca="false">IF(AND($H67&lt;&gt;"",$I67&lt;&gt;""),$H67*$I67,"")</f>
        <v/>
      </c>
      <c r="K67" s="8"/>
      <c r="L67" s="8"/>
      <c r="M67" s="8"/>
    </row>
    <row r="68" customFormat="false" ht="15" hidden="false" customHeight="false" outlineLevel="0" collapsed="false">
      <c r="A68" s="9"/>
      <c r="B68" s="8"/>
      <c r="C68" s="8"/>
      <c r="D68" s="7"/>
      <c r="E68" s="8" t="str">
        <f aca="false">IFERROR(VLOOKUP($D68,商品资料!$A:$F,2,0),"")</f>
        <v/>
      </c>
      <c r="F68" s="8" t="str">
        <f aca="false">IFERROR(VLOOKUP($D68,商品资料!$A:$F,3,0),"")</f>
        <v/>
      </c>
      <c r="G68" s="8" t="str">
        <f aca="false">IFERROR(VLOOKUP($D68,商品资料!$A:$F,4,0),"")</f>
        <v/>
      </c>
      <c r="H68" s="8"/>
      <c r="I68" s="8"/>
      <c r="J68" s="10" t="str">
        <f aca="false">IF(AND($H68&lt;&gt;"",$I68&lt;&gt;""),$H68*$I68,"")</f>
        <v/>
      </c>
      <c r="K68" s="8"/>
      <c r="L68" s="8"/>
      <c r="M68" s="8"/>
    </row>
    <row r="69" customFormat="false" ht="15" hidden="false" customHeight="false" outlineLevel="0" collapsed="false">
      <c r="A69" s="9"/>
      <c r="B69" s="8"/>
      <c r="C69" s="8"/>
      <c r="D69" s="7"/>
      <c r="E69" s="8" t="str">
        <f aca="false">IFERROR(VLOOKUP($D69,商品资料!$A:$F,2,0),"")</f>
        <v/>
      </c>
      <c r="F69" s="8" t="str">
        <f aca="false">IFERROR(VLOOKUP($D69,商品资料!$A:$F,3,0),"")</f>
        <v/>
      </c>
      <c r="G69" s="8" t="str">
        <f aca="false">IFERROR(VLOOKUP($D69,商品资料!$A:$F,4,0),"")</f>
        <v/>
      </c>
      <c r="H69" s="8"/>
      <c r="I69" s="8"/>
      <c r="J69" s="10" t="str">
        <f aca="false">IF(AND($H69&lt;&gt;"",$I69&lt;&gt;""),$H69*$I69,"")</f>
        <v/>
      </c>
      <c r="K69" s="8"/>
      <c r="L69" s="8"/>
      <c r="M69" s="8"/>
    </row>
    <row r="70" customFormat="false" ht="15" hidden="false" customHeight="false" outlineLevel="0" collapsed="false">
      <c r="A70" s="9"/>
      <c r="B70" s="8"/>
      <c r="C70" s="8"/>
      <c r="D70" s="7"/>
      <c r="E70" s="8" t="str">
        <f aca="false">IFERROR(VLOOKUP($D70,商品资料!$A:$F,2,0),"")</f>
        <v/>
      </c>
      <c r="F70" s="8" t="str">
        <f aca="false">IFERROR(VLOOKUP($D70,商品资料!$A:$F,3,0),"")</f>
        <v/>
      </c>
      <c r="G70" s="8" t="str">
        <f aca="false">IFERROR(VLOOKUP($D70,商品资料!$A:$F,4,0),"")</f>
        <v/>
      </c>
      <c r="H70" s="8"/>
      <c r="I70" s="8"/>
      <c r="J70" s="10" t="str">
        <f aca="false">IF(AND($H70&lt;&gt;"",$I70&lt;&gt;""),$H70*$I70,"")</f>
        <v/>
      </c>
      <c r="K70" s="8"/>
      <c r="L70" s="8"/>
      <c r="M70" s="8"/>
    </row>
    <row r="71" customFormat="false" ht="15" hidden="false" customHeight="false" outlineLevel="0" collapsed="false">
      <c r="A71" s="9"/>
      <c r="B71" s="8"/>
      <c r="C71" s="8"/>
      <c r="D71" s="7"/>
      <c r="E71" s="8" t="str">
        <f aca="false">IFERROR(VLOOKUP($D71,商品资料!$A:$F,2,0),"")</f>
        <v/>
      </c>
      <c r="F71" s="8" t="str">
        <f aca="false">IFERROR(VLOOKUP($D71,商品资料!$A:$F,3,0),"")</f>
        <v/>
      </c>
      <c r="G71" s="8" t="str">
        <f aca="false">IFERROR(VLOOKUP($D71,商品资料!$A:$F,4,0),"")</f>
        <v/>
      </c>
      <c r="H71" s="8"/>
      <c r="I71" s="8"/>
      <c r="J71" s="10" t="str">
        <f aca="false">IF(AND($H71&lt;&gt;"",$I71&lt;&gt;""),$H71*$I71,"")</f>
        <v/>
      </c>
      <c r="K71" s="8"/>
      <c r="L71" s="8"/>
      <c r="M71" s="8"/>
    </row>
    <row r="72" customFormat="false" ht="15" hidden="false" customHeight="false" outlineLevel="0" collapsed="false">
      <c r="A72" s="9"/>
      <c r="B72" s="8"/>
      <c r="C72" s="8"/>
      <c r="D72" s="7"/>
      <c r="E72" s="8" t="str">
        <f aca="false">IFERROR(VLOOKUP($D72,商品资料!$A:$F,2,0),"")</f>
        <v/>
      </c>
      <c r="F72" s="8" t="str">
        <f aca="false">IFERROR(VLOOKUP($D72,商品资料!$A:$F,3,0),"")</f>
        <v/>
      </c>
      <c r="G72" s="8" t="str">
        <f aca="false">IFERROR(VLOOKUP($D72,商品资料!$A:$F,4,0),"")</f>
        <v/>
      </c>
      <c r="H72" s="8"/>
      <c r="I72" s="8"/>
      <c r="J72" s="10" t="str">
        <f aca="false">IF(AND($H72&lt;&gt;"",$I72&lt;&gt;""),$H72*$I72,"")</f>
        <v/>
      </c>
      <c r="K72" s="8"/>
      <c r="L72" s="8"/>
      <c r="M72" s="8"/>
    </row>
    <row r="73" customFormat="false" ht="15" hidden="false" customHeight="false" outlineLevel="0" collapsed="false">
      <c r="A73" s="9"/>
      <c r="B73" s="8"/>
      <c r="C73" s="8"/>
      <c r="D73" s="7"/>
      <c r="E73" s="8" t="str">
        <f aca="false">IFERROR(VLOOKUP($D73,商品资料!$A:$F,2,0),"")</f>
        <v/>
      </c>
      <c r="F73" s="8" t="str">
        <f aca="false">IFERROR(VLOOKUP($D73,商品资料!$A:$F,3,0),"")</f>
        <v/>
      </c>
      <c r="G73" s="8" t="str">
        <f aca="false">IFERROR(VLOOKUP($D73,商品资料!$A:$F,4,0),"")</f>
        <v/>
      </c>
      <c r="H73" s="8"/>
      <c r="I73" s="8"/>
      <c r="J73" s="10" t="str">
        <f aca="false">IF(AND($H73&lt;&gt;"",$I73&lt;&gt;""),$H73*$I73,"")</f>
        <v/>
      </c>
      <c r="K73" s="8"/>
      <c r="L73" s="8"/>
      <c r="M73" s="8"/>
    </row>
    <row r="74" customFormat="false" ht="15" hidden="false" customHeight="false" outlineLevel="0" collapsed="false">
      <c r="A74" s="9"/>
      <c r="B74" s="8"/>
      <c r="C74" s="8"/>
      <c r="D74" s="7"/>
      <c r="E74" s="8" t="str">
        <f aca="false">IFERROR(VLOOKUP($D74,商品资料!$A:$F,2,0),"")</f>
        <v/>
      </c>
      <c r="F74" s="8" t="str">
        <f aca="false">IFERROR(VLOOKUP($D74,商品资料!$A:$F,3,0),"")</f>
        <v/>
      </c>
      <c r="G74" s="8" t="str">
        <f aca="false">IFERROR(VLOOKUP($D74,商品资料!$A:$F,4,0),"")</f>
        <v/>
      </c>
      <c r="H74" s="8"/>
      <c r="I74" s="8"/>
      <c r="J74" s="10" t="str">
        <f aca="false">IF(AND($H74&lt;&gt;"",$I74&lt;&gt;""),$H74*$I74,"")</f>
        <v/>
      </c>
      <c r="K74" s="8"/>
      <c r="L74" s="8"/>
      <c r="M74" s="8"/>
    </row>
    <row r="75" customFormat="false" ht="15" hidden="false" customHeight="false" outlineLevel="0" collapsed="false">
      <c r="A75" s="9"/>
      <c r="B75" s="8"/>
      <c r="C75" s="8"/>
      <c r="D75" s="7"/>
      <c r="E75" s="8" t="str">
        <f aca="false">IFERROR(VLOOKUP($D75,商品资料!$A:$F,2,0),"")</f>
        <v/>
      </c>
      <c r="F75" s="8" t="str">
        <f aca="false">IFERROR(VLOOKUP($D75,商品资料!$A:$F,3,0),"")</f>
        <v/>
      </c>
      <c r="G75" s="8" t="str">
        <f aca="false">IFERROR(VLOOKUP($D75,商品资料!$A:$F,4,0),"")</f>
        <v/>
      </c>
      <c r="H75" s="8"/>
      <c r="I75" s="8"/>
      <c r="J75" s="10" t="str">
        <f aca="false">IF(AND($H75&lt;&gt;"",$I75&lt;&gt;""),$H75*$I75,"")</f>
        <v/>
      </c>
      <c r="K75" s="8"/>
      <c r="L75" s="8"/>
      <c r="M75" s="8"/>
    </row>
    <row r="76" customFormat="false" ht="15" hidden="false" customHeight="false" outlineLevel="0" collapsed="false">
      <c r="A76" s="9"/>
      <c r="B76" s="8"/>
      <c r="C76" s="8"/>
      <c r="D76" s="7"/>
      <c r="E76" s="8" t="str">
        <f aca="false">IFERROR(VLOOKUP($D76,商品资料!$A:$F,2,0),"")</f>
        <v/>
      </c>
      <c r="F76" s="8" t="str">
        <f aca="false">IFERROR(VLOOKUP($D76,商品资料!$A:$F,3,0),"")</f>
        <v/>
      </c>
      <c r="G76" s="8" t="str">
        <f aca="false">IFERROR(VLOOKUP($D76,商品资料!$A:$F,4,0),"")</f>
        <v/>
      </c>
      <c r="H76" s="8"/>
      <c r="I76" s="8"/>
      <c r="J76" s="10" t="str">
        <f aca="false">IF(AND($H76&lt;&gt;"",$I76&lt;&gt;""),$H76*$I76,"")</f>
        <v/>
      </c>
      <c r="K76" s="8"/>
      <c r="L76" s="8"/>
      <c r="M76" s="8"/>
    </row>
    <row r="77" customFormat="false" ht="15" hidden="false" customHeight="false" outlineLevel="0" collapsed="false">
      <c r="A77" s="9"/>
      <c r="B77" s="8"/>
      <c r="C77" s="8"/>
      <c r="D77" s="7"/>
      <c r="E77" s="8" t="str">
        <f aca="false">IFERROR(VLOOKUP($D77,商品资料!$A:$F,2,0),"")</f>
        <v/>
      </c>
      <c r="F77" s="8" t="str">
        <f aca="false">IFERROR(VLOOKUP($D77,商品资料!$A:$F,3,0),"")</f>
        <v/>
      </c>
      <c r="G77" s="8" t="str">
        <f aca="false">IFERROR(VLOOKUP($D77,商品资料!$A:$F,4,0),"")</f>
        <v/>
      </c>
      <c r="H77" s="8"/>
      <c r="I77" s="8"/>
      <c r="J77" s="10" t="str">
        <f aca="false">IF(AND($H77&lt;&gt;"",$I77&lt;&gt;""),$H77*$I77,"")</f>
        <v/>
      </c>
      <c r="K77" s="8"/>
      <c r="L77" s="8"/>
      <c r="M77" s="8"/>
    </row>
    <row r="78" customFormat="false" ht="15" hidden="false" customHeight="false" outlineLevel="0" collapsed="false">
      <c r="A78" s="9"/>
      <c r="B78" s="8"/>
      <c r="C78" s="8"/>
      <c r="D78" s="7"/>
      <c r="E78" s="8" t="str">
        <f aca="false">IFERROR(VLOOKUP($D78,商品资料!$A:$F,2,0),"")</f>
        <v/>
      </c>
      <c r="F78" s="8" t="str">
        <f aca="false">IFERROR(VLOOKUP($D78,商品资料!$A:$F,3,0),"")</f>
        <v/>
      </c>
      <c r="G78" s="8" t="str">
        <f aca="false">IFERROR(VLOOKUP($D78,商品资料!$A:$F,4,0),"")</f>
        <v/>
      </c>
      <c r="H78" s="8"/>
      <c r="I78" s="8"/>
      <c r="J78" s="10" t="str">
        <f aca="false">IF(AND($H78&lt;&gt;"",$I78&lt;&gt;""),$H78*$I78,"")</f>
        <v/>
      </c>
      <c r="K78" s="8"/>
      <c r="L78" s="8"/>
      <c r="M78" s="8"/>
    </row>
    <row r="79" customFormat="false" ht="15" hidden="false" customHeight="false" outlineLevel="0" collapsed="false">
      <c r="A79" s="9"/>
      <c r="B79" s="8"/>
      <c r="C79" s="8"/>
      <c r="D79" s="7"/>
      <c r="E79" s="8" t="str">
        <f aca="false">IFERROR(VLOOKUP($D79,商品资料!$A:$F,2,0),"")</f>
        <v/>
      </c>
      <c r="F79" s="8" t="str">
        <f aca="false">IFERROR(VLOOKUP($D79,商品资料!$A:$F,3,0),"")</f>
        <v/>
      </c>
      <c r="G79" s="8" t="str">
        <f aca="false">IFERROR(VLOOKUP($D79,商品资料!$A:$F,4,0),"")</f>
        <v/>
      </c>
      <c r="H79" s="8"/>
      <c r="I79" s="8"/>
      <c r="J79" s="10" t="str">
        <f aca="false">IF(AND($H79&lt;&gt;"",$I79&lt;&gt;""),$H79*$I79,"")</f>
        <v/>
      </c>
      <c r="K79" s="8"/>
      <c r="L79" s="8"/>
      <c r="M79" s="8"/>
    </row>
    <row r="80" customFormat="false" ht="15" hidden="false" customHeight="false" outlineLevel="0" collapsed="false">
      <c r="A80" s="9"/>
      <c r="B80" s="8"/>
      <c r="C80" s="8"/>
      <c r="D80" s="7"/>
      <c r="E80" s="8" t="str">
        <f aca="false">IFERROR(VLOOKUP($D80,商品资料!$A:$F,2,0),"")</f>
        <v/>
      </c>
      <c r="F80" s="8" t="str">
        <f aca="false">IFERROR(VLOOKUP($D80,商品资料!$A:$F,3,0),"")</f>
        <v/>
      </c>
      <c r="G80" s="8" t="str">
        <f aca="false">IFERROR(VLOOKUP($D80,商品资料!$A:$F,4,0),"")</f>
        <v/>
      </c>
      <c r="H80" s="8"/>
      <c r="I80" s="8"/>
      <c r="J80" s="10" t="str">
        <f aca="false">IF(AND($H80&lt;&gt;"",$I80&lt;&gt;""),$H80*$I80,"")</f>
        <v/>
      </c>
      <c r="K80" s="8"/>
      <c r="L80" s="8"/>
      <c r="M80" s="8"/>
    </row>
    <row r="81" customFormat="false" ht="15" hidden="false" customHeight="false" outlineLevel="0" collapsed="false">
      <c r="A81" s="9"/>
      <c r="B81" s="8"/>
      <c r="C81" s="8"/>
      <c r="D81" s="7"/>
      <c r="E81" s="8" t="str">
        <f aca="false">IFERROR(VLOOKUP($D81,商品资料!$A:$F,2,0),"")</f>
        <v/>
      </c>
      <c r="F81" s="8" t="str">
        <f aca="false">IFERROR(VLOOKUP($D81,商品资料!$A:$F,3,0),"")</f>
        <v/>
      </c>
      <c r="G81" s="8" t="str">
        <f aca="false">IFERROR(VLOOKUP($D81,商品资料!$A:$F,4,0),"")</f>
        <v/>
      </c>
      <c r="H81" s="8"/>
      <c r="I81" s="8"/>
      <c r="J81" s="10" t="str">
        <f aca="false">IF(AND($H81&lt;&gt;"",$I81&lt;&gt;""),$H81*$I81,"")</f>
        <v/>
      </c>
      <c r="K81" s="8"/>
      <c r="L81" s="8"/>
      <c r="M81" s="8"/>
    </row>
    <row r="82" customFormat="false" ht="15" hidden="false" customHeight="false" outlineLevel="0" collapsed="false">
      <c r="A82" s="9"/>
      <c r="B82" s="8"/>
      <c r="C82" s="8"/>
      <c r="D82" s="7"/>
      <c r="E82" s="8" t="str">
        <f aca="false">IFERROR(VLOOKUP($D82,商品资料!$A:$F,2,0),"")</f>
        <v/>
      </c>
      <c r="F82" s="8" t="str">
        <f aca="false">IFERROR(VLOOKUP($D82,商品资料!$A:$F,3,0),"")</f>
        <v/>
      </c>
      <c r="G82" s="8" t="str">
        <f aca="false">IFERROR(VLOOKUP($D82,商品资料!$A:$F,4,0),"")</f>
        <v/>
      </c>
      <c r="H82" s="8"/>
      <c r="I82" s="8"/>
      <c r="J82" s="10" t="str">
        <f aca="false">IF(AND($H82&lt;&gt;"",$I82&lt;&gt;""),$H82*$I82,"")</f>
        <v/>
      </c>
      <c r="K82" s="8"/>
      <c r="L82" s="8"/>
      <c r="M82" s="8"/>
    </row>
    <row r="83" customFormat="false" ht="15" hidden="false" customHeight="false" outlineLevel="0" collapsed="false">
      <c r="A83" s="9"/>
      <c r="B83" s="8"/>
      <c r="C83" s="8"/>
      <c r="D83" s="7"/>
      <c r="E83" s="8" t="str">
        <f aca="false">IFERROR(VLOOKUP($D83,商品资料!$A:$F,2,0),"")</f>
        <v/>
      </c>
      <c r="F83" s="8" t="str">
        <f aca="false">IFERROR(VLOOKUP($D83,商品资料!$A:$F,3,0),"")</f>
        <v/>
      </c>
      <c r="G83" s="8" t="str">
        <f aca="false">IFERROR(VLOOKUP($D83,商品资料!$A:$F,4,0),"")</f>
        <v/>
      </c>
      <c r="H83" s="8"/>
      <c r="I83" s="8"/>
      <c r="J83" s="10" t="str">
        <f aca="false">IF(AND($H83&lt;&gt;"",$I83&lt;&gt;""),$H83*$I83,"")</f>
        <v/>
      </c>
      <c r="K83" s="8"/>
      <c r="L83" s="8"/>
      <c r="M83" s="8"/>
    </row>
    <row r="84" customFormat="false" ht="15" hidden="false" customHeight="false" outlineLevel="0" collapsed="false">
      <c r="A84" s="9"/>
      <c r="B84" s="8"/>
      <c r="C84" s="8"/>
      <c r="D84" s="7"/>
      <c r="E84" s="8" t="str">
        <f aca="false">IFERROR(VLOOKUP($D84,商品资料!$A:$F,2,0),"")</f>
        <v/>
      </c>
      <c r="F84" s="8" t="str">
        <f aca="false">IFERROR(VLOOKUP($D84,商品资料!$A:$F,3,0),"")</f>
        <v/>
      </c>
      <c r="G84" s="8" t="str">
        <f aca="false">IFERROR(VLOOKUP($D84,商品资料!$A:$F,4,0),"")</f>
        <v/>
      </c>
      <c r="H84" s="8"/>
      <c r="I84" s="8"/>
      <c r="J84" s="10" t="str">
        <f aca="false">IF(AND($H84&lt;&gt;"",$I84&lt;&gt;""),$H84*$I84,"")</f>
        <v/>
      </c>
      <c r="K84" s="8"/>
      <c r="L84" s="8"/>
      <c r="M84" s="8"/>
    </row>
    <row r="85" customFormat="false" ht="15" hidden="false" customHeight="false" outlineLevel="0" collapsed="false">
      <c r="A85" s="9"/>
      <c r="B85" s="8"/>
      <c r="C85" s="8"/>
      <c r="D85" s="7"/>
      <c r="E85" s="8" t="str">
        <f aca="false">IFERROR(VLOOKUP($D85,商品资料!$A:$F,2,0),"")</f>
        <v/>
      </c>
      <c r="F85" s="8" t="str">
        <f aca="false">IFERROR(VLOOKUP($D85,商品资料!$A:$F,3,0),"")</f>
        <v/>
      </c>
      <c r="G85" s="8" t="str">
        <f aca="false">IFERROR(VLOOKUP($D85,商品资料!$A:$F,4,0),"")</f>
        <v/>
      </c>
      <c r="H85" s="8"/>
      <c r="I85" s="8"/>
      <c r="J85" s="10" t="str">
        <f aca="false">IF(AND($H85&lt;&gt;"",$I85&lt;&gt;""),$H85*$I85,"")</f>
        <v/>
      </c>
      <c r="K85" s="8"/>
      <c r="L85" s="8"/>
      <c r="M85" s="8"/>
    </row>
    <row r="86" customFormat="false" ht="15" hidden="false" customHeight="false" outlineLevel="0" collapsed="false">
      <c r="A86" s="9"/>
      <c r="B86" s="8"/>
      <c r="C86" s="8"/>
      <c r="D86" s="7"/>
      <c r="E86" s="8" t="str">
        <f aca="false">IFERROR(VLOOKUP($D86,商品资料!$A:$F,2,0),"")</f>
        <v/>
      </c>
      <c r="F86" s="8" t="str">
        <f aca="false">IFERROR(VLOOKUP($D86,商品资料!$A:$F,3,0),"")</f>
        <v/>
      </c>
      <c r="G86" s="8" t="str">
        <f aca="false">IFERROR(VLOOKUP($D86,商品资料!$A:$F,4,0),"")</f>
        <v/>
      </c>
      <c r="H86" s="8"/>
      <c r="I86" s="8"/>
      <c r="J86" s="10" t="str">
        <f aca="false">IF(AND($H86&lt;&gt;"",$I86&lt;&gt;""),$H86*$I86,"")</f>
        <v/>
      </c>
      <c r="K86" s="8"/>
      <c r="L86" s="8"/>
      <c r="M86" s="8"/>
    </row>
    <row r="87" customFormat="false" ht="15" hidden="false" customHeight="false" outlineLevel="0" collapsed="false">
      <c r="A87" s="9"/>
      <c r="B87" s="8"/>
      <c r="C87" s="8"/>
      <c r="D87" s="7"/>
      <c r="E87" s="8" t="str">
        <f aca="false">IFERROR(VLOOKUP($D87,商品资料!$A:$F,2,0),"")</f>
        <v/>
      </c>
      <c r="F87" s="8" t="str">
        <f aca="false">IFERROR(VLOOKUP($D87,商品资料!$A:$F,3,0),"")</f>
        <v/>
      </c>
      <c r="G87" s="8" t="str">
        <f aca="false">IFERROR(VLOOKUP($D87,商品资料!$A:$F,4,0),"")</f>
        <v/>
      </c>
      <c r="H87" s="8"/>
      <c r="I87" s="8"/>
      <c r="J87" s="10" t="str">
        <f aca="false">IF(AND($H87&lt;&gt;"",$I87&lt;&gt;""),$H87*$I87,"")</f>
        <v/>
      </c>
      <c r="K87" s="8"/>
      <c r="L87" s="8"/>
      <c r="M87" s="8"/>
    </row>
    <row r="88" customFormat="false" ht="15" hidden="false" customHeight="false" outlineLevel="0" collapsed="false">
      <c r="A88" s="9"/>
      <c r="B88" s="8"/>
      <c r="C88" s="8"/>
      <c r="D88" s="7"/>
      <c r="E88" s="8" t="str">
        <f aca="false">IFERROR(VLOOKUP($D88,商品资料!$A:$F,2,0),"")</f>
        <v/>
      </c>
      <c r="F88" s="8" t="str">
        <f aca="false">IFERROR(VLOOKUP($D88,商品资料!$A:$F,3,0),"")</f>
        <v/>
      </c>
      <c r="G88" s="8" t="str">
        <f aca="false">IFERROR(VLOOKUP($D88,商品资料!$A:$F,4,0),"")</f>
        <v/>
      </c>
      <c r="H88" s="8"/>
      <c r="I88" s="8"/>
      <c r="J88" s="10" t="str">
        <f aca="false">IF(AND($H88&lt;&gt;"",$I88&lt;&gt;""),$H88*$I88,"")</f>
        <v/>
      </c>
      <c r="K88" s="8"/>
      <c r="L88" s="8"/>
      <c r="M88" s="8"/>
    </row>
    <row r="89" customFormat="false" ht="15" hidden="false" customHeight="false" outlineLevel="0" collapsed="false">
      <c r="A89" s="9"/>
      <c r="B89" s="8"/>
      <c r="C89" s="8"/>
      <c r="D89" s="7"/>
      <c r="E89" s="8" t="str">
        <f aca="false">IFERROR(VLOOKUP($D89,商品资料!$A:$F,2,0),"")</f>
        <v/>
      </c>
      <c r="F89" s="8" t="str">
        <f aca="false">IFERROR(VLOOKUP($D89,商品资料!$A:$F,3,0),"")</f>
        <v/>
      </c>
      <c r="G89" s="8" t="str">
        <f aca="false">IFERROR(VLOOKUP($D89,商品资料!$A:$F,4,0),"")</f>
        <v/>
      </c>
      <c r="H89" s="8"/>
      <c r="I89" s="8"/>
      <c r="J89" s="10" t="str">
        <f aca="false">IF(AND($H89&lt;&gt;"",$I89&lt;&gt;""),$H89*$I89,"")</f>
        <v/>
      </c>
      <c r="K89" s="8"/>
      <c r="L89" s="8"/>
      <c r="M89" s="8"/>
    </row>
    <row r="90" customFormat="false" ht="15" hidden="false" customHeight="false" outlineLevel="0" collapsed="false">
      <c r="A90" s="9"/>
      <c r="B90" s="8"/>
      <c r="C90" s="8"/>
      <c r="D90" s="7"/>
      <c r="E90" s="8" t="str">
        <f aca="false">IFERROR(VLOOKUP($D90,商品资料!$A:$F,2,0),"")</f>
        <v/>
      </c>
      <c r="F90" s="8" t="str">
        <f aca="false">IFERROR(VLOOKUP($D90,商品资料!$A:$F,3,0),"")</f>
        <v/>
      </c>
      <c r="G90" s="8" t="str">
        <f aca="false">IFERROR(VLOOKUP($D90,商品资料!$A:$F,4,0),"")</f>
        <v/>
      </c>
      <c r="H90" s="8"/>
      <c r="I90" s="8"/>
      <c r="J90" s="10" t="str">
        <f aca="false">IF(AND($H90&lt;&gt;"",$I90&lt;&gt;""),$H90*$I90,"")</f>
        <v/>
      </c>
      <c r="K90" s="8"/>
      <c r="L90" s="8"/>
      <c r="M90" s="8"/>
    </row>
    <row r="91" customFormat="false" ht="15" hidden="false" customHeight="false" outlineLevel="0" collapsed="false">
      <c r="A91" s="9"/>
      <c r="B91" s="8"/>
      <c r="C91" s="8"/>
      <c r="D91" s="7"/>
      <c r="E91" s="8" t="str">
        <f aca="false">IFERROR(VLOOKUP($D91,商品资料!$A:$F,2,0),"")</f>
        <v/>
      </c>
      <c r="F91" s="8" t="str">
        <f aca="false">IFERROR(VLOOKUP($D91,商品资料!$A:$F,3,0),"")</f>
        <v/>
      </c>
      <c r="G91" s="8" t="str">
        <f aca="false">IFERROR(VLOOKUP($D91,商品资料!$A:$F,4,0),"")</f>
        <v/>
      </c>
      <c r="H91" s="8"/>
      <c r="I91" s="8"/>
      <c r="J91" s="10" t="str">
        <f aca="false">IF(AND($H91&lt;&gt;"",$I91&lt;&gt;""),$H91*$I91,"")</f>
        <v/>
      </c>
      <c r="K91" s="8"/>
      <c r="L91" s="8"/>
      <c r="M91" s="8"/>
    </row>
    <row r="92" customFormat="false" ht="15" hidden="false" customHeight="false" outlineLevel="0" collapsed="false">
      <c r="A92" s="9"/>
      <c r="B92" s="8"/>
      <c r="C92" s="8"/>
      <c r="D92" s="7"/>
      <c r="E92" s="8" t="str">
        <f aca="false">IFERROR(VLOOKUP($D92,商品资料!$A:$F,2,0),"")</f>
        <v/>
      </c>
      <c r="F92" s="8" t="str">
        <f aca="false">IFERROR(VLOOKUP($D92,商品资料!$A:$F,3,0),"")</f>
        <v/>
      </c>
      <c r="G92" s="8" t="str">
        <f aca="false">IFERROR(VLOOKUP($D92,商品资料!$A:$F,4,0),"")</f>
        <v/>
      </c>
      <c r="H92" s="8"/>
      <c r="I92" s="8"/>
      <c r="J92" s="10" t="str">
        <f aca="false">IF(AND($H92&lt;&gt;"",$I92&lt;&gt;""),$H92*$I92,"")</f>
        <v/>
      </c>
      <c r="K92" s="8"/>
      <c r="L92" s="8"/>
      <c r="M92" s="8"/>
    </row>
    <row r="93" customFormat="false" ht="15" hidden="false" customHeight="false" outlineLevel="0" collapsed="false">
      <c r="A93" s="9"/>
      <c r="B93" s="8"/>
      <c r="C93" s="8"/>
      <c r="D93" s="7"/>
      <c r="E93" s="8" t="str">
        <f aca="false">IFERROR(VLOOKUP($D93,商品资料!$A:$F,2,0),"")</f>
        <v/>
      </c>
      <c r="F93" s="8" t="str">
        <f aca="false">IFERROR(VLOOKUP($D93,商品资料!$A:$F,3,0),"")</f>
        <v/>
      </c>
      <c r="G93" s="8" t="str">
        <f aca="false">IFERROR(VLOOKUP($D93,商品资料!$A:$F,4,0),"")</f>
        <v/>
      </c>
      <c r="H93" s="8"/>
      <c r="I93" s="8"/>
      <c r="J93" s="10" t="str">
        <f aca="false">IF(AND($H93&lt;&gt;"",$I93&lt;&gt;""),$H93*$I93,"")</f>
        <v/>
      </c>
      <c r="K93" s="8"/>
      <c r="L93" s="8"/>
      <c r="M93" s="8"/>
    </row>
    <row r="94" customFormat="false" ht="15" hidden="false" customHeight="false" outlineLevel="0" collapsed="false">
      <c r="A94" s="9"/>
      <c r="B94" s="8"/>
      <c r="C94" s="8"/>
      <c r="D94" s="7"/>
      <c r="E94" s="8" t="str">
        <f aca="false">IFERROR(VLOOKUP($D94,商品资料!$A:$F,2,0),"")</f>
        <v/>
      </c>
      <c r="F94" s="8" t="str">
        <f aca="false">IFERROR(VLOOKUP($D94,商品资料!$A:$F,3,0),"")</f>
        <v/>
      </c>
      <c r="G94" s="8" t="str">
        <f aca="false">IFERROR(VLOOKUP($D94,商品资料!$A:$F,4,0),"")</f>
        <v/>
      </c>
      <c r="H94" s="8"/>
      <c r="I94" s="8"/>
      <c r="J94" s="10" t="str">
        <f aca="false">IF(AND($H94&lt;&gt;"",$I94&lt;&gt;""),$H94*$I94,"")</f>
        <v/>
      </c>
      <c r="K94" s="8"/>
      <c r="L94" s="8"/>
      <c r="M94" s="8"/>
    </row>
    <row r="95" customFormat="false" ht="15" hidden="false" customHeight="false" outlineLevel="0" collapsed="false">
      <c r="A95" s="9"/>
      <c r="B95" s="8"/>
      <c r="C95" s="8"/>
      <c r="D95" s="7"/>
      <c r="E95" s="8" t="str">
        <f aca="false">IFERROR(VLOOKUP($D95,商品资料!$A:$F,2,0),"")</f>
        <v/>
      </c>
      <c r="F95" s="8" t="str">
        <f aca="false">IFERROR(VLOOKUP($D95,商品资料!$A:$F,3,0),"")</f>
        <v/>
      </c>
      <c r="G95" s="8" t="str">
        <f aca="false">IFERROR(VLOOKUP($D95,商品资料!$A:$F,4,0),"")</f>
        <v/>
      </c>
      <c r="H95" s="8"/>
      <c r="I95" s="8"/>
      <c r="J95" s="10" t="str">
        <f aca="false">IF(AND($H95&lt;&gt;"",$I95&lt;&gt;""),$H95*$I95,"")</f>
        <v/>
      </c>
      <c r="K95" s="8"/>
      <c r="L95" s="8"/>
      <c r="M95" s="8"/>
    </row>
    <row r="96" customFormat="false" ht="15" hidden="false" customHeight="false" outlineLevel="0" collapsed="false">
      <c r="A96" s="9"/>
      <c r="B96" s="8"/>
      <c r="C96" s="8"/>
      <c r="D96" s="7"/>
      <c r="E96" s="8" t="str">
        <f aca="false">IFERROR(VLOOKUP($D96,商品资料!$A:$F,2,0),"")</f>
        <v/>
      </c>
      <c r="F96" s="8" t="str">
        <f aca="false">IFERROR(VLOOKUP($D96,商品资料!$A:$F,3,0),"")</f>
        <v/>
      </c>
      <c r="G96" s="8" t="str">
        <f aca="false">IFERROR(VLOOKUP($D96,商品资料!$A:$F,4,0),"")</f>
        <v/>
      </c>
      <c r="H96" s="8"/>
      <c r="I96" s="8"/>
      <c r="J96" s="10" t="str">
        <f aca="false">IF(AND($H96&lt;&gt;"",$I96&lt;&gt;""),$H96*$I96,"")</f>
        <v/>
      </c>
      <c r="K96" s="8"/>
      <c r="L96" s="8"/>
      <c r="M96" s="8"/>
    </row>
    <row r="97" customFormat="false" ht="15" hidden="false" customHeight="false" outlineLevel="0" collapsed="false">
      <c r="A97" s="9"/>
      <c r="B97" s="8"/>
      <c r="C97" s="8"/>
      <c r="D97" s="7"/>
      <c r="E97" s="8" t="str">
        <f aca="false">IFERROR(VLOOKUP($D97,商品资料!$A:$F,2,0),"")</f>
        <v/>
      </c>
      <c r="F97" s="8" t="str">
        <f aca="false">IFERROR(VLOOKUP($D97,商品资料!$A:$F,3,0),"")</f>
        <v/>
      </c>
      <c r="G97" s="8" t="str">
        <f aca="false">IFERROR(VLOOKUP($D97,商品资料!$A:$F,4,0),"")</f>
        <v/>
      </c>
      <c r="H97" s="8"/>
      <c r="I97" s="8"/>
      <c r="J97" s="10" t="str">
        <f aca="false">IF(AND($H97&lt;&gt;"",$I97&lt;&gt;""),$H97*$I97,"")</f>
        <v/>
      </c>
      <c r="K97" s="8"/>
      <c r="L97" s="8"/>
      <c r="M97" s="8"/>
    </row>
    <row r="98" customFormat="false" ht="15" hidden="false" customHeight="false" outlineLevel="0" collapsed="false">
      <c r="A98" s="9"/>
      <c r="B98" s="8"/>
      <c r="C98" s="8"/>
      <c r="D98" s="7"/>
      <c r="E98" s="8" t="str">
        <f aca="false">IFERROR(VLOOKUP($D98,商品资料!$A:$F,2,0),"")</f>
        <v/>
      </c>
      <c r="F98" s="8" t="str">
        <f aca="false">IFERROR(VLOOKUP($D98,商品资料!$A:$F,3,0),"")</f>
        <v/>
      </c>
      <c r="G98" s="8" t="str">
        <f aca="false">IFERROR(VLOOKUP($D98,商品资料!$A:$F,4,0),"")</f>
        <v/>
      </c>
      <c r="H98" s="8"/>
      <c r="I98" s="8"/>
      <c r="J98" s="10" t="str">
        <f aca="false">IF(AND($H98&lt;&gt;"",$I98&lt;&gt;""),$H98*$I98,"")</f>
        <v/>
      </c>
      <c r="K98" s="8"/>
      <c r="L98" s="8"/>
      <c r="M98" s="8"/>
    </row>
    <row r="99" customFormat="false" ht="15" hidden="false" customHeight="false" outlineLevel="0" collapsed="false">
      <c r="A99" s="9"/>
      <c r="B99" s="8"/>
      <c r="C99" s="8"/>
      <c r="D99" s="7"/>
      <c r="E99" s="8" t="str">
        <f aca="false">IFERROR(VLOOKUP($D99,商品资料!$A:$F,2,0),"")</f>
        <v/>
      </c>
      <c r="F99" s="8" t="str">
        <f aca="false">IFERROR(VLOOKUP($D99,商品资料!$A:$F,3,0),"")</f>
        <v/>
      </c>
      <c r="G99" s="8" t="str">
        <f aca="false">IFERROR(VLOOKUP($D99,商品资料!$A:$F,4,0),"")</f>
        <v/>
      </c>
      <c r="H99" s="8"/>
      <c r="I99" s="8"/>
      <c r="J99" s="10" t="str">
        <f aca="false">IF(AND($H99&lt;&gt;"",$I99&lt;&gt;""),$H99*$I99,"")</f>
        <v/>
      </c>
      <c r="K99" s="8"/>
      <c r="L99" s="8"/>
      <c r="M99" s="8"/>
    </row>
    <row r="100" customFormat="false" ht="15" hidden="false" customHeight="false" outlineLevel="0" collapsed="false">
      <c r="A100" s="9"/>
      <c r="B100" s="8"/>
      <c r="C100" s="8"/>
      <c r="D100" s="7"/>
      <c r="E100" s="8" t="str">
        <f aca="false">IFERROR(VLOOKUP($D100,商品资料!$A:$F,2,0),"")</f>
        <v/>
      </c>
      <c r="F100" s="8" t="str">
        <f aca="false">IFERROR(VLOOKUP($D100,商品资料!$A:$F,3,0),"")</f>
        <v/>
      </c>
      <c r="G100" s="8" t="str">
        <f aca="false">IFERROR(VLOOKUP($D100,商品资料!$A:$F,4,0),"")</f>
        <v/>
      </c>
      <c r="H100" s="8"/>
      <c r="I100" s="8"/>
      <c r="J100" s="10" t="str">
        <f aca="false">IF(AND($H100&lt;&gt;"",$I100&lt;&gt;""),$H100*$I100,"")</f>
        <v/>
      </c>
      <c r="K100" s="8"/>
      <c r="L100" s="8"/>
      <c r="M100" s="8"/>
    </row>
    <row r="101" customFormat="false" ht="15" hidden="false" customHeight="false" outlineLevel="0" collapsed="false">
      <c r="A101" s="9"/>
      <c r="B101" s="8"/>
      <c r="C101" s="8"/>
      <c r="D101" s="7"/>
      <c r="E101" s="8" t="str">
        <f aca="false">IFERROR(VLOOKUP($D101,商品资料!$A:$F,2,0),"")</f>
        <v/>
      </c>
      <c r="F101" s="8" t="str">
        <f aca="false">IFERROR(VLOOKUP($D101,商品资料!$A:$F,3,0),"")</f>
        <v/>
      </c>
      <c r="G101" s="8" t="str">
        <f aca="false">IFERROR(VLOOKUP($D101,商品资料!$A:$F,4,0),"")</f>
        <v/>
      </c>
      <c r="H101" s="8"/>
      <c r="I101" s="8"/>
      <c r="J101" s="10" t="str">
        <f aca="false">IF(AND($H101&lt;&gt;"",$I101&lt;&gt;""),$H101*$I101,"")</f>
        <v/>
      </c>
      <c r="K101" s="8"/>
      <c r="L101" s="8"/>
      <c r="M101" s="8"/>
    </row>
    <row r="102" customFormat="false" ht="15" hidden="false" customHeight="false" outlineLevel="0" collapsed="false">
      <c r="A102" s="9"/>
      <c r="B102" s="8"/>
      <c r="C102" s="8"/>
      <c r="D102" s="7"/>
      <c r="E102" s="8" t="str">
        <f aca="false">IFERROR(VLOOKUP($D102,商品资料!$A:$F,2,0),"")</f>
        <v/>
      </c>
      <c r="F102" s="8" t="str">
        <f aca="false">IFERROR(VLOOKUP($D102,商品资料!$A:$F,3,0),"")</f>
        <v/>
      </c>
      <c r="G102" s="8" t="str">
        <f aca="false">IFERROR(VLOOKUP($D102,商品资料!$A:$F,4,0),"")</f>
        <v/>
      </c>
      <c r="H102" s="8"/>
      <c r="I102" s="8"/>
      <c r="J102" s="10" t="str">
        <f aca="false">IF(AND($H102&lt;&gt;"",$I102&lt;&gt;""),$H102*$I102,"")</f>
        <v/>
      </c>
      <c r="K102" s="8"/>
      <c r="L102" s="8"/>
      <c r="M102" s="8"/>
    </row>
    <row r="103" customFormat="false" ht="15" hidden="false" customHeight="false" outlineLevel="0" collapsed="false">
      <c r="A103" s="9"/>
      <c r="B103" s="8"/>
      <c r="C103" s="8"/>
      <c r="D103" s="7"/>
      <c r="E103" s="8" t="str">
        <f aca="false">IFERROR(VLOOKUP($D103,商品资料!$A:$F,2,0),"")</f>
        <v/>
      </c>
      <c r="F103" s="8" t="str">
        <f aca="false">IFERROR(VLOOKUP($D103,商品资料!$A:$F,3,0),"")</f>
        <v/>
      </c>
      <c r="G103" s="8" t="str">
        <f aca="false">IFERROR(VLOOKUP($D103,商品资料!$A:$F,4,0),"")</f>
        <v/>
      </c>
      <c r="H103" s="8"/>
      <c r="I103" s="8"/>
      <c r="J103" s="10" t="str">
        <f aca="false">IF(AND($H103&lt;&gt;"",$I103&lt;&gt;""),$H103*$I103,"")</f>
        <v/>
      </c>
      <c r="K103" s="8"/>
      <c r="L103" s="8"/>
      <c r="M103" s="8"/>
    </row>
    <row r="104" customFormat="false" ht="15" hidden="false" customHeight="false" outlineLevel="0" collapsed="false">
      <c r="A104" s="9"/>
      <c r="B104" s="8"/>
      <c r="C104" s="8"/>
      <c r="D104" s="7"/>
      <c r="E104" s="8" t="str">
        <f aca="false">IFERROR(VLOOKUP($D104,商品资料!$A:$F,2,0),"")</f>
        <v/>
      </c>
      <c r="F104" s="8" t="str">
        <f aca="false">IFERROR(VLOOKUP($D104,商品资料!$A:$F,3,0),"")</f>
        <v/>
      </c>
      <c r="G104" s="8" t="str">
        <f aca="false">IFERROR(VLOOKUP($D104,商品资料!$A:$F,4,0),"")</f>
        <v/>
      </c>
      <c r="H104" s="8"/>
      <c r="I104" s="8"/>
      <c r="J104" s="10" t="str">
        <f aca="false">IF(AND($H104&lt;&gt;"",$I104&lt;&gt;""),$H104*$I104,"")</f>
        <v/>
      </c>
      <c r="K104" s="8"/>
      <c r="L104" s="8"/>
      <c r="M104" s="8"/>
    </row>
    <row r="105" customFormat="false" ht="15" hidden="false" customHeight="false" outlineLevel="0" collapsed="false">
      <c r="A105" s="9"/>
      <c r="B105" s="8"/>
      <c r="C105" s="8"/>
      <c r="D105" s="7"/>
      <c r="E105" s="8" t="str">
        <f aca="false">IFERROR(VLOOKUP($D105,商品资料!$A:$F,2,0),"")</f>
        <v/>
      </c>
      <c r="F105" s="8" t="str">
        <f aca="false">IFERROR(VLOOKUP($D105,商品资料!$A:$F,3,0),"")</f>
        <v/>
      </c>
      <c r="G105" s="8" t="str">
        <f aca="false">IFERROR(VLOOKUP($D105,商品资料!$A:$F,4,0),"")</f>
        <v/>
      </c>
      <c r="H105" s="8"/>
      <c r="I105" s="8"/>
      <c r="J105" s="10" t="str">
        <f aca="false">IF(AND($H105&lt;&gt;"",$I105&lt;&gt;""),$H105*$I105,"")</f>
        <v/>
      </c>
      <c r="K105" s="8"/>
      <c r="L105" s="8"/>
      <c r="M105" s="8"/>
    </row>
    <row r="106" customFormat="false" ht="15" hidden="false" customHeight="false" outlineLevel="0" collapsed="false">
      <c r="A106" s="9"/>
      <c r="B106" s="8"/>
      <c r="C106" s="8"/>
      <c r="D106" s="7"/>
      <c r="E106" s="8" t="str">
        <f aca="false">IFERROR(VLOOKUP($D106,商品资料!$A:$F,2,0),"")</f>
        <v/>
      </c>
      <c r="F106" s="8" t="str">
        <f aca="false">IFERROR(VLOOKUP($D106,商品资料!$A:$F,3,0),"")</f>
        <v/>
      </c>
      <c r="G106" s="8" t="str">
        <f aca="false">IFERROR(VLOOKUP($D106,商品资料!$A:$F,4,0),"")</f>
        <v/>
      </c>
      <c r="H106" s="8"/>
      <c r="I106" s="8"/>
      <c r="J106" s="10" t="str">
        <f aca="false">IF(AND($H106&lt;&gt;"",$I106&lt;&gt;""),$H106*$I106,"")</f>
        <v/>
      </c>
      <c r="K106" s="8"/>
      <c r="L106" s="8"/>
      <c r="M106" s="8"/>
    </row>
    <row r="107" customFormat="false" ht="15" hidden="false" customHeight="false" outlineLevel="0" collapsed="false">
      <c r="A107" s="9"/>
      <c r="B107" s="8"/>
      <c r="C107" s="8"/>
      <c r="D107" s="7"/>
      <c r="E107" s="8" t="str">
        <f aca="false">IFERROR(VLOOKUP($D107,商品资料!$A:$F,2,0),"")</f>
        <v/>
      </c>
      <c r="F107" s="8" t="str">
        <f aca="false">IFERROR(VLOOKUP($D107,商品资料!$A:$F,3,0),"")</f>
        <v/>
      </c>
      <c r="G107" s="8" t="str">
        <f aca="false">IFERROR(VLOOKUP($D107,商品资料!$A:$F,4,0),"")</f>
        <v/>
      </c>
      <c r="H107" s="8"/>
      <c r="I107" s="8"/>
      <c r="J107" s="10" t="str">
        <f aca="false">IF(AND($H107&lt;&gt;"",$I107&lt;&gt;""),$H107*$I107,"")</f>
        <v/>
      </c>
      <c r="K107" s="8"/>
      <c r="L107" s="8"/>
      <c r="M107" s="8"/>
    </row>
    <row r="108" customFormat="false" ht="15" hidden="false" customHeight="false" outlineLevel="0" collapsed="false">
      <c r="A108" s="9"/>
      <c r="B108" s="8"/>
      <c r="C108" s="8"/>
      <c r="D108" s="7"/>
      <c r="E108" s="8" t="str">
        <f aca="false">IFERROR(VLOOKUP($D108,商品资料!$A:$F,2,0),"")</f>
        <v/>
      </c>
      <c r="F108" s="8" t="str">
        <f aca="false">IFERROR(VLOOKUP($D108,商品资料!$A:$F,3,0),"")</f>
        <v/>
      </c>
      <c r="G108" s="8" t="str">
        <f aca="false">IFERROR(VLOOKUP($D108,商品资料!$A:$F,4,0),"")</f>
        <v/>
      </c>
      <c r="H108" s="8"/>
      <c r="I108" s="8"/>
      <c r="J108" s="10" t="str">
        <f aca="false">IF(AND($H108&lt;&gt;"",$I108&lt;&gt;""),$H108*$I108,"")</f>
        <v/>
      </c>
      <c r="K108" s="8"/>
      <c r="L108" s="8"/>
      <c r="M108" s="8"/>
    </row>
    <row r="109" customFormat="false" ht="15" hidden="false" customHeight="false" outlineLevel="0" collapsed="false">
      <c r="A109" s="9"/>
      <c r="B109" s="8"/>
      <c r="C109" s="8"/>
      <c r="D109" s="7"/>
      <c r="E109" s="8" t="str">
        <f aca="false">IFERROR(VLOOKUP($D109,商品资料!$A:$F,2,0),"")</f>
        <v/>
      </c>
      <c r="F109" s="8" t="str">
        <f aca="false">IFERROR(VLOOKUP($D109,商品资料!$A:$F,3,0),"")</f>
        <v/>
      </c>
      <c r="G109" s="8" t="str">
        <f aca="false">IFERROR(VLOOKUP($D109,商品资料!$A:$F,4,0),"")</f>
        <v/>
      </c>
      <c r="H109" s="8"/>
      <c r="I109" s="8"/>
      <c r="J109" s="10" t="str">
        <f aca="false">IF(AND($H109&lt;&gt;"",$I109&lt;&gt;""),$H109*$I109,"")</f>
        <v/>
      </c>
      <c r="K109" s="8"/>
      <c r="L109" s="8"/>
      <c r="M109" s="8"/>
    </row>
    <row r="110" customFormat="false" ht="15" hidden="false" customHeight="false" outlineLevel="0" collapsed="false">
      <c r="A110" s="9"/>
      <c r="B110" s="8"/>
      <c r="C110" s="8"/>
      <c r="D110" s="7"/>
      <c r="E110" s="8" t="str">
        <f aca="false">IFERROR(VLOOKUP($D110,商品资料!$A:$F,2,0),"")</f>
        <v/>
      </c>
      <c r="F110" s="8" t="str">
        <f aca="false">IFERROR(VLOOKUP($D110,商品资料!$A:$F,3,0),"")</f>
        <v/>
      </c>
      <c r="G110" s="8" t="str">
        <f aca="false">IFERROR(VLOOKUP($D110,商品资料!$A:$F,4,0),"")</f>
        <v/>
      </c>
      <c r="H110" s="8"/>
      <c r="I110" s="8"/>
      <c r="J110" s="10" t="str">
        <f aca="false">IF(AND($H110&lt;&gt;"",$I110&lt;&gt;""),$H110*$I110,"")</f>
        <v/>
      </c>
      <c r="K110" s="8"/>
      <c r="L110" s="8"/>
      <c r="M110" s="8"/>
    </row>
    <row r="111" customFormat="false" ht="15" hidden="false" customHeight="false" outlineLevel="0" collapsed="false">
      <c r="A111" s="9"/>
      <c r="B111" s="8"/>
      <c r="C111" s="8"/>
      <c r="D111" s="7"/>
      <c r="E111" s="8" t="str">
        <f aca="false">IFERROR(VLOOKUP($D111,商品资料!$A:$F,2,0),"")</f>
        <v/>
      </c>
      <c r="F111" s="8" t="str">
        <f aca="false">IFERROR(VLOOKUP($D111,商品资料!$A:$F,3,0),"")</f>
        <v/>
      </c>
      <c r="G111" s="8" t="str">
        <f aca="false">IFERROR(VLOOKUP($D111,商品资料!$A:$F,4,0),"")</f>
        <v/>
      </c>
      <c r="H111" s="8"/>
      <c r="I111" s="8"/>
      <c r="J111" s="10" t="str">
        <f aca="false">IF(AND($H111&lt;&gt;"",$I111&lt;&gt;""),$H111*$I111,"")</f>
        <v/>
      </c>
      <c r="K111" s="8"/>
      <c r="L111" s="8"/>
      <c r="M111" s="8"/>
    </row>
    <row r="112" customFormat="false" ht="15" hidden="false" customHeight="false" outlineLevel="0" collapsed="false">
      <c r="A112" s="9"/>
      <c r="B112" s="8"/>
      <c r="C112" s="8"/>
      <c r="D112" s="7"/>
      <c r="E112" s="8" t="str">
        <f aca="false">IFERROR(VLOOKUP($D112,商品资料!$A:$F,2,0),"")</f>
        <v/>
      </c>
      <c r="F112" s="8" t="str">
        <f aca="false">IFERROR(VLOOKUP($D112,商品资料!$A:$F,3,0),"")</f>
        <v/>
      </c>
      <c r="G112" s="8" t="str">
        <f aca="false">IFERROR(VLOOKUP($D112,商品资料!$A:$F,4,0),"")</f>
        <v/>
      </c>
      <c r="H112" s="8"/>
      <c r="I112" s="8"/>
      <c r="J112" s="10" t="str">
        <f aca="false">IF(AND($H112&lt;&gt;"",$I112&lt;&gt;""),$H112*$I112,"")</f>
        <v/>
      </c>
      <c r="K112" s="8"/>
      <c r="L112" s="8"/>
      <c r="M112" s="8"/>
    </row>
    <row r="113" customFormat="false" ht="15" hidden="false" customHeight="false" outlineLevel="0" collapsed="false">
      <c r="A113" s="9"/>
      <c r="B113" s="8"/>
      <c r="C113" s="8"/>
      <c r="D113" s="7"/>
      <c r="E113" s="8" t="str">
        <f aca="false">IFERROR(VLOOKUP($D113,商品资料!$A:$F,2,0),"")</f>
        <v/>
      </c>
      <c r="F113" s="8" t="str">
        <f aca="false">IFERROR(VLOOKUP($D113,商品资料!$A:$F,3,0),"")</f>
        <v/>
      </c>
      <c r="G113" s="8" t="str">
        <f aca="false">IFERROR(VLOOKUP($D113,商品资料!$A:$F,4,0),"")</f>
        <v/>
      </c>
      <c r="H113" s="8"/>
      <c r="I113" s="8"/>
      <c r="J113" s="10" t="str">
        <f aca="false">IF(AND($H113&lt;&gt;"",$I113&lt;&gt;""),$H113*$I113,"")</f>
        <v/>
      </c>
      <c r="K113" s="8"/>
      <c r="L113" s="8"/>
      <c r="M113" s="8"/>
    </row>
    <row r="114" customFormat="false" ht="15" hidden="false" customHeight="false" outlineLevel="0" collapsed="false">
      <c r="A114" s="9"/>
      <c r="B114" s="8"/>
      <c r="C114" s="8"/>
      <c r="D114" s="7"/>
      <c r="E114" s="8" t="str">
        <f aca="false">IFERROR(VLOOKUP($D114,商品资料!$A:$F,2,0),"")</f>
        <v/>
      </c>
      <c r="F114" s="8" t="str">
        <f aca="false">IFERROR(VLOOKUP($D114,商品资料!$A:$F,3,0),"")</f>
        <v/>
      </c>
      <c r="G114" s="8" t="str">
        <f aca="false">IFERROR(VLOOKUP($D114,商品资料!$A:$F,4,0),"")</f>
        <v/>
      </c>
      <c r="H114" s="8"/>
      <c r="I114" s="8"/>
      <c r="J114" s="10" t="str">
        <f aca="false">IF(AND($H114&lt;&gt;"",$I114&lt;&gt;""),$H114*$I114,"")</f>
        <v/>
      </c>
      <c r="K114" s="8"/>
      <c r="L114" s="8"/>
      <c r="M114" s="8"/>
    </row>
    <row r="115" customFormat="false" ht="15" hidden="false" customHeight="false" outlineLevel="0" collapsed="false">
      <c r="A115" s="9"/>
      <c r="B115" s="8"/>
      <c r="C115" s="8"/>
      <c r="D115" s="7"/>
      <c r="E115" s="8" t="str">
        <f aca="false">IFERROR(VLOOKUP($D115,商品资料!$A:$F,2,0),"")</f>
        <v/>
      </c>
      <c r="F115" s="8" t="str">
        <f aca="false">IFERROR(VLOOKUP($D115,商品资料!$A:$F,3,0),"")</f>
        <v/>
      </c>
      <c r="G115" s="8" t="str">
        <f aca="false">IFERROR(VLOOKUP($D115,商品资料!$A:$F,4,0),"")</f>
        <v/>
      </c>
      <c r="H115" s="8"/>
      <c r="I115" s="8"/>
      <c r="J115" s="10" t="str">
        <f aca="false">IF(AND($H115&lt;&gt;"",$I115&lt;&gt;""),$H115*$I115,"")</f>
        <v/>
      </c>
      <c r="K115" s="8"/>
      <c r="L115" s="8"/>
      <c r="M115" s="8"/>
    </row>
    <row r="116" customFormat="false" ht="15" hidden="false" customHeight="false" outlineLevel="0" collapsed="false">
      <c r="A116" s="9"/>
      <c r="B116" s="8"/>
      <c r="C116" s="8"/>
      <c r="D116" s="7"/>
      <c r="E116" s="8" t="str">
        <f aca="false">IFERROR(VLOOKUP($D116,商品资料!$A:$F,2,0),"")</f>
        <v/>
      </c>
      <c r="F116" s="8" t="str">
        <f aca="false">IFERROR(VLOOKUP($D116,商品资料!$A:$F,3,0),"")</f>
        <v/>
      </c>
      <c r="G116" s="8" t="str">
        <f aca="false">IFERROR(VLOOKUP($D116,商品资料!$A:$F,4,0),"")</f>
        <v/>
      </c>
      <c r="H116" s="8"/>
      <c r="I116" s="8"/>
      <c r="J116" s="10" t="str">
        <f aca="false">IF(AND($H116&lt;&gt;"",$I116&lt;&gt;""),$H116*$I116,"")</f>
        <v/>
      </c>
      <c r="K116" s="8"/>
      <c r="L116" s="8"/>
      <c r="M116" s="8"/>
    </row>
    <row r="117" customFormat="false" ht="15" hidden="false" customHeight="false" outlineLevel="0" collapsed="false">
      <c r="A117" s="9"/>
      <c r="B117" s="8"/>
      <c r="C117" s="8"/>
      <c r="D117" s="7"/>
      <c r="E117" s="8" t="str">
        <f aca="false">IFERROR(VLOOKUP($D117,商品资料!$A:$F,2,0),"")</f>
        <v/>
      </c>
      <c r="F117" s="8" t="str">
        <f aca="false">IFERROR(VLOOKUP($D117,商品资料!$A:$F,3,0),"")</f>
        <v/>
      </c>
      <c r="G117" s="8" t="str">
        <f aca="false">IFERROR(VLOOKUP($D117,商品资料!$A:$F,4,0),"")</f>
        <v/>
      </c>
      <c r="H117" s="8"/>
      <c r="I117" s="8"/>
      <c r="J117" s="10" t="str">
        <f aca="false">IF(AND($H117&lt;&gt;"",$I117&lt;&gt;""),$H117*$I117,"")</f>
        <v/>
      </c>
      <c r="K117" s="8"/>
      <c r="L117" s="8"/>
      <c r="M117" s="8"/>
    </row>
    <row r="118" customFormat="false" ht="15" hidden="false" customHeight="false" outlineLevel="0" collapsed="false">
      <c r="A118" s="9"/>
      <c r="B118" s="8"/>
      <c r="C118" s="8"/>
      <c r="D118" s="7"/>
      <c r="E118" s="8" t="str">
        <f aca="false">IFERROR(VLOOKUP($D118,商品资料!$A:$F,2,0),"")</f>
        <v/>
      </c>
      <c r="F118" s="8" t="str">
        <f aca="false">IFERROR(VLOOKUP($D118,商品资料!$A:$F,3,0),"")</f>
        <v/>
      </c>
      <c r="G118" s="8" t="str">
        <f aca="false">IFERROR(VLOOKUP($D118,商品资料!$A:$F,4,0),"")</f>
        <v/>
      </c>
      <c r="H118" s="8"/>
      <c r="I118" s="8"/>
      <c r="J118" s="10" t="str">
        <f aca="false">IF(AND($H118&lt;&gt;"",$I118&lt;&gt;""),$H118*$I118,"")</f>
        <v/>
      </c>
      <c r="K118" s="8"/>
      <c r="L118" s="8"/>
      <c r="M118" s="8"/>
    </row>
    <row r="119" customFormat="false" ht="15" hidden="false" customHeight="false" outlineLevel="0" collapsed="false">
      <c r="A119" s="9"/>
      <c r="B119" s="8"/>
      <c r="C119" s="8"/>
      <c r="D119" s="7"/>
      <c r="E119" s="8" t="str">
        <f aca="false">IFERROR(VLOOKUP($D119,商品资料!$A:$F,2,0),"")</f>
        <v/>
      </c>
      <c r="F119" s="8" t="str">
        <f aca="false">IFERROR(VLOOKUP($D119,商品资料!$A:$F,3,0),"")</f>
        <v/>
      </c>
      <c r="G119" s="8" t="str">
        <f aca="false">IFERROR(VLOOKUP($D119,商品资料!$A:$F,4,0),"")</f>
        <v/>
      </c>
      <c r="H119" s="8"/>
      <c r="I119" s="8"/>
      <c r="J119" s="10" t="str">
        <f aca="false">IF(AND($H119&lt;&gt;"",$I119&lt;&gt;""),$H119*$I119,"")</f>
        <v/>
      </c>
      <c r="K119" s="8"/>
      <c r="L119" s="8"/>
      <c r="M119" s="8"/>
    </row>
    <row r="120" customFormat="false" ht="15" hidden="false" customHeight="false" outlineLevel="0" collapsed="false">
      <c r="A120" s="9"/>
      <c r="B120" s="8"/>
      <c r="C120" s="8"/>
      <c r="D120" s="7"/>
      <c r="E120" s="8" t="str">
        <f aca="false">IFERROR(VLOOKUP($D120,商品资料!$A:$F,2,0),"")</f>
        <v/>
      </c>
      <c r="F120" s="8" t="str">
        <f aca="false">IFERROR(VLOOKUP($D120,商品资料!$A:$F,3,0),"")</f>
        <v/>
      </c>
      <c r="G120" s="8" t="str">
        <f aca="false">IFERROR(VLOOKUP($D120,商品资料!$A:$F,4,0),"")</f>
        <v/>
      </c>
      <c r="H120" s="8"/>
      <c r="I120" s="8"/>
      <c r="J120" s="10" t="str">
        <f aca="false">IF(AND($H120&lt;&gt;"",$I120&lt;&gt;""),$H120*$I120,"")</f>
        <v/>
      </c>
      <c r="K120" s="8"/>
      <c r="L120" s="8"/>
      <c r="M120" s="8"/>
    </row>
    <row r="121" customFormat="false" ht="15" hidden="false" customHeight="false" outlineLevel="0" collapsed="false">
      <c r="A121" s="9"/>
      <c r="B121" s="8"/>
      <c r="C121" s="8"/>
      <c r="D121" s="7"/>
      <c r="E121" s="8" t="str">
        <f aca="false">IFERROR(VLOOKUP($D121,商品资料!$A:$F,2,0),"")</f>
        <v/>
      </c>
      <c r="F121" s="8" t="str">
        <f aca="false">IFERROR(VLOOKUP($D121,商品资料!$A:$F,3,0),"")</f>
        <v/>
      </c>
      <c r="G121" s="8" t="str">
        <f aca="false">IFERROR(VLOOKUP($D121,商品资料!$A:$F,4,0),"")</f>
        <v/>
      </c>
      <c r="H121" s="8"/>
      <c r="I121" s="8"/>
      <c r="J121" s="10" t="str">
        <f aca="false">IF(AND($H121&lt;&gt;"",$I121&lt;&gt;""),$H121*$I121,"")</f>
        <v/>
      </c>
      <c r="K121" s="8"/>
      <c r="L121" s="8"/>
      <c r="M121" s="8"/>
    </row>
    <row r="122" customFormat="false" ht="15" hidden="false" customHeight="false" outlineLevel="0" collapsed="false">
      <c r="A122" s="9"/>
      <c r="B122" s="8"/>
      <c r="C122" s="8"/>
      <c r="D122" s="7"/>
      <c r="E122" s="8" t="str">
        <f aca="false">IFERROR(VLOOKUP($D122,商品资料!$A:$F,2,0),"")</f>
        <v/>
      </c>
      <c r="F122" s="8" t="str">
        <f aca="false">IFERROR(VLOOKUP($D122,商品资料!$A:$F,3,0),"")</f>
        <v/>
      </c>
      <c r="G122" s="8" t="str">
        <f aca="false">IFERROR(VLOOKUP($D122,商品资料!$A:$F,4,0),"")</f>
        <v/>
      </c>
      <c r="H122" s="8"/>
      <c r="I122" s="8"/>
      <c r="J122" s="10" t="str">
        <f aca="false">IF(AND($H122&lt;&gt;"",$I122&lt;&gt;""),$H122*$I122,"")</f>
        <v/>
      </c>
      <c r="K122" s="8"/>
      <c r="L122" s="8"/>
      <c r="M122" s="8"/>
    </row>
    <row r="123" customFormat="false" ht="15" hidden="false" customHeight="false" outlineLevel="0" collapsed="false">
      <c r="A123" s="9"/>
      <c r="B123" s="8"/>
      <c r="C123" s="8"/>
      <c r="D123" s="7"/>
      <c r="E123" s="8" t="str">
        <f aca="false">IFERROR(VLOOKUP($D123,商品资料!$A:$F,2,0),"")</f>
        <v/>
      </c>
      <c r="F123" s="8" t="str">
        <f aca="false">IFERROR(VLOOKUP($D123,商品资料!$A:$F,3,0),"")</f>
        <v/>
      </c>
      <c r="G123" s="8" t="str">
        <f aca="false">IFERROR(VLOOKUP($D123,商品资料!$A:$F,4,0),"")</f>
        <v/>
      </c>
      <c r="H123" s="8"/>
      <c r="I123" s="8"/>
      <c r="J123" s="10" t="str">
        <f aca="false">IF(AND($H123&lt;&gt;"",$I123&lt;&gt;""),$H123*$I123,"")</f>
        <v/>
      </c>
      <c r="K123" s="8"/>
      <c r="L123" s="8"/>
      <c r="M123" s="8"/>
    </row>
    <row r="124" customFormat="false" ht="15" hidden="false" customHeight="false" outlineLevel="0" collapsed="false">
      <c r="A124" s="9"/>
      <c r="B124" s="8"/>
      <c r="C124" s="8"/>
      <c r="D124" s="7"/>
      <c r="E124" s="8" t="str">
        <f aca="false">IFERROR(VLOOKUP($D124,商品资料!$A:$F,2,0),"")</f>
        <v/>
      </c>
      <c r="F124" s="8" t="str">
        <f aca="false">IFERROR(VLOOKUP($D124,商品资料!$A:$F,3,0),"")</f>
        <v/>
      </c>
      <c r="G124" s="8" t="str">
        <f aca="false">IFERROR(VLOOKUP($D124,商品资料!$A:$F,4,0),"")</f>
        <v/>
      </c>
      <c r="H124" s="8"/>
      <c r="I124" s="8"/>
      <c r="J124" s="10" t="str">
        <f aca="false">IF(AND($H124&lt;&gt;"",$I124&lt;&gt;""),$H124*$I124,"")</f>
        <v/>
      </c>
      <c r="K124" s="8"/>
      <c r="L124" s="8"/>
      <c r="M124" s="8"/>
    </row>
    <row r="125" customFormat="false" ht="15" hidden="false" customHeight="false" outlineLevel="0" collapsed="false">
      <c r="A125" s="9"/>
      <c r="B125" s="8"/>
      <c r="C125" s="8"/>
      <c r="D125" s="7"/>
      <c r="E125" s="8" t="str">
        <f aca="false">IFERROR(VLOOKUP($D125,商品资料!$A:$F,2,0),"")</f>
        <v/>
      </c>
      <c r="F125" s="8" t="str">
        <f aca="false">IFERROR(VLOOKUP($D125,商品资料!$A:$F,3,0),"")</f>
        <v/>
      </c>
      <c r="G125" s="8" t="str">
        <f aca="false">IFERROR(VLOOKUP($D125,商品资料!$A:$F,4,0),"")</f>
        <v/>
      </c>
      <c r="H125" s="8"/>
      <c r="I125" s="8"/>
      <c r="J125" s="10" t="str">
        <f aca="false">IF(AND($H125&lt;&gt;"",$I125&lt;&gt;""),$H125*$I125,"")</f>
        <v/>
      </c>
      <c r="K125" s="8"/>
      <c r="L125" s="8"/>
      <c r="M125" s="8"/>
    </row>
    <row r="126" customFormat="false" ht="15" hidden="false" customHeight="false" outlineLevel="0" collapsed="false">
      <c r="A126" s="9"/>
      <c r="B126" s="8"/>
      <c r="C126" s="8"/>
      <c r="D126" s="7"/>
      <c r="E126" s="8" t="str">
        <f aca="false">IFERROR(VLOOKUP($D126,商品资料!$A:$F,2,0),"")</f>
        <v/>
      </c>
      <c r="F126" s="8" t="str">
        <f aca="false">IFERROR(VLOOKUP($D126,商品资料!$A:$F,3,0),"")</f>
        <v/>
      </c>
      <c r="G126" s="8" t="str">
        <f aca="false">IFERROR(VLOOKUP($D126,商品资料!$A:$F,4,0),"")</f>
        <v/>
      </c>
      <c r="H126" s="8"/>
      <c r="I126" s="8"/>
      <c r="J126" s="10" t="str">
        <f aca="false">IF(AND($H126&lt;&gt;"",$I126&lt;&gt;""),$H126*$I126,"")</f>
        <v/>
      </c>
      <c r="K126" s="8"/>
      <c r="L126" s="8"/>
      <c r="M126" s="8"/>
    </row>
    <row r="127" customFormat="false" ht="15" hidden="false" customHeight="false" outlineLevel="0" collapsed="false">
      <c r="A127" s="9"/>
      <c r="B127" s="8"/>
      <c r="C127" s="8"/>
      <c r="D127" s="7"/>
      <c r="E127" s="8" t="str">
        <f aca="false">IFERROR(VLOOKUP($D127,商品资料!$A:$F,2,0),"")</f>
        <v/>
      </c>
      <c r="F127" s="8" t="str">
        <f aca="false">IFERROR(VLOOKUP($D127,商品资料!$A:$F,3,0),"")</f>
        <v/>
      </c>
      <c r="G127" s="8" t="str">
        <f aca="false">IFERROR(VLOOKUP($D127,商品资料!$A:$F,4,0),"")</f>
        <v/>
      </c>
      <c r="H127" s="8"/>
      <c r="I127" s="8"/>
      <c r="J127" s="10" t="str">
        <f aca="false">IF(AND($H127&lt;&gt;"",$I127&lt;&gt;""),$H127*$I127,"")</f>
        <v/>
      </c>
      <c r="K127" s="8"/>
      <c r="L127" s="8"/>
      <c r="M127" s="8"/>
    </row>
    <row r="128" customFormat="false" ht="15" hidden="false" customHeight="false" outlineLevel="0" collapsed="false">
      <c r="A128" s="9"/>
      <c r="B128" s="8"/>
      <c r="C128" s="8"/>
      <c r="D128" s="7"/>
      <c r="E128" s="8" t="str">
        <f aca="false">IFERROR(VLOOKUP($D128,商品资料!$A:$F,2,0),"")</f>
        <v/>
      </c>
      <c r="F128" s="8" t="str">
        <f aca="false">IFERROR(VLOOKUP($D128,商品资料!$A:$F,3,0),"")</f>
        <v/>
      </c>
      <c r="G128" s="8" t="str">
        <f aca="false">IFERROR(VLOOKUP($D128,商品资料!$A:$F,4,0),"")</f>
        <v/>
      </c>
      <c r="H128" s="8"/>
      <c r="I128" s="8"/>
      <c r="J128" s="10" t="str">
        <f aca="false">IF(AND($H128&lt;&gt;"",$I128&lt;&gt;""),$H128*$I128,"")</f>
        <v/>
      </c>
      <c r="K128" s="8"/>
      <c r="L128" s="8"/>
      <c r="M128" s="8"/>
    </row>
    <row r="129" customFormat="false" ht="15" hidden="false" customHeight="false" outlineLevel="0" collapsed="false">
      <c r="A129" s="9"/>
      <c r="B129" s="8"/>
      <c r="C129" s="8"/>
      <c r="D129" s="7"/>
      <c r="E129" s="8" t="str">
        <f aca="false">IFERROR(VLOOKUP($D129,商品资料!$A:$F,2,0),"")</f>
        <v/>
      </c>
      <c r="F129" s="8" t="str">
        <f aca="false">IFERROR(VLOOKUP($D129,商品资料!$A:$F,3,0),"")</f>
        <v/>
      </c>
      <c r="G129" s="8" t="str">
        <f aca="false">IFERROR(VLOOKUP($D129,商品资料!$A:$F,4,0),"")</f>
        <v/>
      </c>
      <c r="H129" s="8"/>
      <c r="I129" s="8"/>
      <c r="J129" s="10" t="str">
        <f aca="false">IF(AND($H129&lt;&gt;"",$I129&lt;&gt;""),$H129*$I129,"")</f>
        <v/>
      </c>
      <c r="K129" s="8"/>
      <c r="L129" s="8"/>
      <c r="M129" s="8"/>
    </row>
    <row r="130" customFormat="false" ht="15" hidden="false" customHeight="false" outlineLevel="0" collapsed="false">
      <c r="A130" s="9"/>
      <c r="B130" s="8"/>
      <c r="C130" s="8"/>
      <c r="D130" s="7"/>
      <c r="E130" s="8" t="str">
        <f aca="false">IFERROR(VLOOKUP($D130,商品资料!$A:$F,2,0),"")</f>
        <v/>
      </c>
      <c r="F130" s="8" t="str">
        <f aca="false">IFERROR(VLOOKUP($D130,商品资料!$A:$F,3,0),"")</f>
        <v/>
      </c>
      <c r="G130" s="8" t="str">
        <f aca="false">IFERROR(VLOOKUP($D130,商品资料!$A:$F,4,0),"")</f>
        <v/>
      </c>
      <c r="H130" s="8"/>
      <c r="I130" s="8"/>
      <c r="J130" s="10" t="str">
        <f aca="false">IF(AND($H130&lt;&gt;"",$I130&lt;&gt;""),$H130*$I130,"")</f>
        <v/>
      </c>
      <c r="K130" s="8"/>
      <c r="L130" s="8"/>
      <c r="M130" s="8"/>
    </row>
    <row r="131" customFormat="false" ht="15" hidden="false" customHeight="false" outlineLevel="0" collapsed="false">
      <c r="A131" s="9"/>
      <c r="B131" s="8"/>
      <c r="C131" s="8"/>
      <c r="D131" s="7"/>
      <c r="E131" s="8" t="str">
        <f aca="false">IFERROR(VLOOKUP($D131,商品资料!$A:$F,2,0),"")</f>
        <v/>
      </c>
      <c r="F131" s="8" t="str">
        <f aca="false">IFERROR(VLOOKUP($D131,商品资料!$A:$F,3,0),"")</f>
        <v/>
      </c>
      <c r="G131" s="8" t="str">
        <f aca="false">IFERROR(VLOOKUP($D131,商品资料!$A:$F,4,0),"")</f>
        <v/>
      </c>
      <c r="H131" s="8"/>
      <c r="I131" s="8"/>
      <c r="J131" s="10" t="str">
        <f aca="false">IF(AND($H131&lt;&gt;"",$I131&lt;&gt;""),$H131*$I131,"")</f>
        <v/>
      </c>
      <c r="K131" s="8"/>
      <c r="L131" s="8"/>
      <c r="M131" s="8"/>
    </row>
    <row r="132" customFormat="false" ht="15" hidden="false" customHeight="false" outlineLevel="0" collapsed="false">
      <c r="A132" s="9"/>
      <c r="B132" s="8"/>
      <c r="C132" s="8"/>
      <c r="D132" s="7"/>
      <c r="E132" s="8" t="str">
        <f aca="false">IFERROR(VLOOKUP($D132,商品资料!$A:$F,2,0),"")</f>
        <v/>
      </c>
      <c r="F132" s="8" t="str">
        <f aca="false">IFERROR(VLOOKUP($D132,商品资料!$A:$F,3,0),"")</f>
        <v/>
      </c>
      <c r="G132" s="8" t="str">
        <f aca="false">IFERROR(VLOOKUP($D132,商品资料!$A:$F,4,0),"")</f>
        <v/>
      </c>
      <c r="H132" s="8"/>
      <c r="I132" s="8"/>
      <c r="J132" s="10" t="str">
        <f aca="false">IF(AND($H132&lt;&gt;"",$I132&lt;&gt;""),$H132*$I132,"")</f>
        <v/>
      </c>
      <c r="K132" s="8"/>
      <c r="L132" s="8"/>
      <c r="M132" s="8"/>
    </row>
    <row r="133" customFormat="false" ht="15" hidden="false" customHeight="false" outlineLevel="0" collapsed="false">
      <c r="A133" s="9"/>
      <c r="B133" s="8"/>
      <c r="C133" s="8"/>
      <c r="D133" s="7"/>
      <c r="E133" s="8" t="str">
        <f aca="false">IFERROR(VLOOKUP($D133,商品资料!$A:$F,2,0),"")</f>
        <v/>
      </c>
      <c r="F133" s="8" t="str">
        <f aca="false">IFERROR(VLOOKUP($D133,商品资料!$A:$F,3,0),"")</f>
        <v/>
      </c>
      <c r="G133" s="8" t="str">
        <f aca="false">IFERROR(VLOOKUP($D133,商品资料!$A:$F,4,0),"")</f>
        <v/>
      </c>
      <c r="H133" s="8"/>
      <c r="I133" s="8"/>
      <c r="J133" s="10" t="str">
        <f aca="false">IF(AND($H133&lt;&gt;"",$I133&lt;&gt;""),$H133*$I133,"")</f>
        <v/>
      </c>
      <c r="K133" s="8"/>
      <c r="L133" s="8"/>
      <c r="M133" s="8"/>
    </row>
    <row r="134" customFormat="false" ht="15" hidden="false" customHeight="false" outlineLevel="0" collapsed="false">
      <c r="A134" s="9"/>
      <c r="B134" s="8"/>
      <c r="C134" s="8"/>
      <c r="D134" s="7"/>
      <c r="E134" s="8" t="str">
        <f aca="false">IFERROR(VLOOKUP($D134,商品资料!$A:$F,2,0),"")</f>
        <v/>
      </c>
      <c r="F134" s="8" t="str">
        <f aca="false">IFERROR(VLOOKUP($D134,商品资料!$A:$F,3,0),"")</f>
        <v/>
      </c>
      <c r="G134" s="8" t="str">
        <f aca="false">IFERROR(VLOOKUP($D134,商品资料!$A:$F,4,0),"")</f>
        <v/>
      </c>
      <c r="H134" s="8"/>
      <c r="I134" s="8"/>
      <c r="J134" s="10" t="str">
        <f aca="false">IF(AND($H134&lt;&gt;"",$I134&lt;&gt;""),$H134*$I134,"")</f>
        <v/>
      </c>
      <c r="K134" s="8"/>
      <c r="L134" s="8"/>
      <c r="M134" s="8"/>
    </row>
    <row r="135" customFormat="false" ht="15" hidden="false" customHeight="false" outlineLevel="0" collapsed="false">
      <c r="A135" s="9"/>
      <c r="B135" s="8"/>
      <c r="C135" s="8"/>
      <c r="D135" s="7"/>
      <c r="E135" s="8" t="str">
        <f aca="false">IFERROR(VLOOKUP($D135,商品资料!$A:$F,2,0),"")</f>
        <v/>
      </c>
      <c r="F135" s="8" t="str">
        <f aca="false">IFERROR(VLOOKUP($D135,商品资料!$A:$F,3,0),"")</f>
        <v/>
      </c>
      <c r="G135" s="8" t="str">
        <f aca="false">IFERROR(VLOOKUP($D135,商品资料!$A:$F,4,0),"")</f>
        <v/>
      </c>
      <c r="H135" s="8"/>
      <c r="I135" s="8"/>
      <c r="J135" s="10" t="str">
        <f aca="false">IF(AND($H135&lt;&gt;"",$I135&lt;&gt;""),$H135*$I135,"")</f>
        <v/>
      </c>
      <c r="K135" s="8"/>
      <c r="L135" s="8"/>
      <c r="M135" s="8"/>
    </row>
    <row r="136" customFormat="false" ht="15" hidden="false" customHeight="false" outlineLevel="0" collapsed="false">
      <c r="A136" s="9"/>
      <c r="B136" s="8"/>
      <c r="C136" s="8"/>
      <c r="D136" s="7"/>
      <c r="E136" s="8" t="str">
        <f aca="false">IFERROR(VLOOKUP($D136,商品资料!$A:$F,2,0),"")</f>
        <v/>
      </c>
      <c r="F136" s="8" t="str">
        <f aca="false">IFERROR(VLOOKUP($D136,商品资料!$A:$F,3,0),"")</f>
        <v/>
      </c>
      <c r="G136" s="8" t="str">
        <f aca="false">IFERROR(VLOOKUP($D136,商品资料!$A:$F,4,0),"")</f>
        <v/>
      </c>
      <c r="H136" s="8"/>
      <c r="I136" s="8"/>
      <c r="J136" s="10" t="str">
        <f aca="false">IF(AND($H136&lt;&gt;"",$I136&lt;&gt;""),$H136*$I136,"")</f>
        <v/>
      </c>
      <c r="K136" s="8"/>
      <c r="L136" s="8"/>
      <c r="M136" s="8"/>
    </row>
    <row r="137" customFormat="false" ht="15" hidden="false" customHeight="false" outlineLevel="0" collapsed="false">
      <c r="A137" s="9"/>
      <c r="B137" s="8"/>
      <c r="C137" s="8"/>
      <c r="D137" s="7"/>
      <c r="E137" s="8" t="str">
        <f aca="false">IFERROR(VLOOKUP($D137,商品资料!$A:$F,2,0),"")</f>
        <v/>
      </c>
      <c r="F137" s="8" t="str">
        <f aca="false">IFERROR(VLOOKUP($D137,商品资料!$A:$F,3,0),"")</f>
        <v/>
      </c>
      <c r="G137" s="8" t="str">
        <f aca="false">IFERROR(VLOOKUP($D137,商品资料!$A:$F,4,0),"")</f>
        <v/>
      </c>
      <c r="H137" s="8"/>
      <c r="I137" s="8"/>
      <c r="J137" s="10" t="str">
        <f aca="false">IF(AND($H137&lt;&gt;"",$I137&lt;&gt;""),$H137*$I137,"")</f>
        <v/>
      </c>
      <c r="K137" s="8"/>
      <c r="L137" s="8"/>
      <c r="M137" s="8"/>
    </row>
    <row r="138" customFormat="false" ht="15" hidden="false" customHeight="false" outlineLevel="0" collapsed="false">
      <c r="A138" s="9"/>
      <c r="B138" s="8"/>
      <c r="C138" s="8"/>
      <c r="D138" s="7"/>
      <c r="E138" s="8" t="str">
        <f aca="false">IFERROR(VLOOKUP($D138,商品资料!$A:$F,2,0),"")</f>
        <v/>
      </c>
      <c r="F138" s="8" t="str">
        <f aca="false">IFERROR(VLOOKUP($D138,商品资料!$A:$F,3,0),"")</f>
        <v/>
      </c>
      <c r="G138" s="8" t="str">
        <f aca="false">IFERROR(VLOOKUP($D138,商品资料!$A:$F,4,0),"")</f>
        <v/>
      </c>
      <c r="H138" s="8"/>
      <c r="I138" s="8"/>
      <c r="J138" s="10" t="str">
        <f aca="false">IF(AND($H138&lt;&gt;"",$I138&lt;&gt;""),$H138*$I138,"")</f>
        <v/>
      </c>
      <c r="K138" s="8"/>
      <c r="L138" s="8"/>
      <c r="M138" s="8"/>
    </row>
    <row r="139" customFormat="false" ht="15" hidden="false" customHeight="false" outlineLevel="0" collapsed="false">
      <c r="A139" s="9"/>
      <c r="B139" s="8"/>
      <c r="C139" s="8"/>
      <c r="D139" s="7"/>
      <c r="E139" s="8" t="str">
        <f aca="false">IFERROR(VLOOKUP($D139,商品资料!$A:$F,2,0),"")</f>
        <v/>
      </c>
      <c r="F139" s="8" t="str">
        <f aca="false">IFERROR(VLOOKUP($D139,商品资料!$A:$F,3,0),"")</f>
        <v/>
      </c>
      <c r="G139" s="8" t="str">
        <f aca="false">IFERROR(VLOOKUP($D139,商品资料!$A:$F,4,0),"")</f>
        <v/>
      </c>
      <c r="H139" s="8"/>
      <c r="I139" s="8"/>
      <c r="J139" s="10" t="str">
        <f aca="false">IF(AND($H139&lt;&gt;"",$I139&lt;&gt;""),$H139*$I139,"")</f>
        <v/>
      </c>
      <c r="K139" s="8"/>
      <c r="L139" s="8"/>
      <c r="M139" s="8"/>
    </row>
    <row r="140" customFormat="false" ht="15" hidden="false" customHeight="false" outlineLevel="0" collapsed="false">
      <c r="A140" s="9"/>
      <c r="B140" s="8"/>
      <c r="C140" s="8"/>
      <c r="D140" s="7"/>
      <c r="E140" s="8" t="str">
        <f aca="false">IFERROR(VLOOKUP($D140,商品资料!$A:$F,2,0),"")</f>
        <v/>
      </c>
      <c r="F140" s="8" t="str">
        <f aca="false">IFERROR(VLOOKUP($D140,商品资料!$A:$F,3,0),"")</f>
        <v/>
      </c>
      <c r="G140" s="8" t="str">
        <f aca="false">IFERROR(VLOOKUP($D140,商品资料!$A:$F,4,0),"")</f>
        <v/>
      </c>
      <c r="H140" s="8"/>
      <c r="I140" s="8"/>
      <c r="J140" s="10" t="str">
        <f aca="false">IF(AND($H140&lt;&gt;"",$I140&lt;&gt;""),$H140*$I140,"")</f>
        <v/>
      </c>
      <c r="K140" s="8"/>
      <c r="L140" s="8"/>
      <c r="M140" s="8"/>
    </row>
    <row r="141" customFormat="false" ht="15" hidden="false" customHeight="false" outlineLevel="0" collapsed="false">
      <c r="A141" s="9"/>
      <c r="B141" s="8"/>
      <c r="C141" s="8"/>
      <c r="D141" s="7"/>
      <c r="E141" s="8" t="str">
        <f aca="false">IFERROR(VLOOKUP($D141,商品资料!$A:$F,2,0),"")</f>
        <v/>
      </c>
      <c r="F141" s="8" t="str">
        <f aca="false">IFERROR(VLOOKUP($D141,商品资料!$A:$F,3,0),"")</f>
        <v/>
      </c>
      <c r="G141" s="8" t="str">
        <f aca="false">IFERROR(VLOOKUP($D141,商品资料!$A:$F,4,0),"")</f>
        <v/>
      </c>
      <c r="H141" s="8"/>
      <c r="I141" s="8"/>
      <c r="J141" s="10" t="str">
        <f aca="false">IF(AND($H141&lt;&gt;"",$I141&lt;&gt;""),$H141*$I141,"")</f>
        <v/>
      </c>
      <c r="K141" s="8"/>
      <c r="L141" s="8"/>
      <c r="M141" s="8"/>
    </row>
    <row r="142" customFormat="false" ht="15" hidden="false" customHeight="false" outlineLevel="0" collapsed="false">
      <c r="A142" s="9"/>
      <c r="B142" s="8"/>
      <c r="C142" s="8"/>
      <c r="D142" s="7"/>
      <c r="E142" s="8" t="str">
        <f aca="false">IFERROR(VLOOKUP($D142,商品资料!$A:$F,2,0),"")</f>
        <v/>
      </c>
      <c r="F142" s="8" t="str">
        <f aca="false">IFERROR(VLOOKUP($D142,商品资料!$A:$F,3,0),"")</f>
        <v/>
      </c>
      <c r="G142" s="8" t="str">
        <f aca="false">IFERROR(VLOOKUP($D142,商品资料!$A:$F,4,0),"")</f>
        <v/>
      </c>
      <c r="H142" s="8"/>
      <c r="I142" s="8"/>
      <c r="J142" s="10" t="str">
        <f aca="false">IF(AND($H142&lt;&gt;"",$I142&lt;&gt;""),$H142*$I142,"")</f>
        <v/>
      </c>
      <c r="K142" s="8"/>
      <c r="L142" s="8"/>
      <c r="M142" s="8"/>
    </row>
    <row r="143" customFormat="false" ht="15" hidden="false" customHeight="false" outlineLevel="0" collapsed="false">
      <c r="A143" s="9"/>
      <c r="B143" s="8"/>
      <c r="C143" s="8"/>
      <c r="D143" s="7"/>
      <c r="E143" s="8" t="str">
        <f aca="false">IFERROR(VLOOKUP($D143,商品资料!$A:$F,2,0),"")</f>
        <v/>
      </c>
      <c r="F143" s="8" t="str">
        <f aca="false">IFERROR(VLOOKUP($D143,商品资料!$A:$F,3,0),"")</f>
        <v/>
      </c>
      <c r="G143" s="8" t="str">
        <f aca="false">IFERROR(VLOOKUP($D143,商品资料!$A:$F,4,0),"")</f>
        <v/>
      </c>
      <c r="H143" s="8"/>
      <c r="I143" s="8"/>
      <c r="J143" s="10" t="str">
        <f aca="false">IF(AND($H143&lt;&gt;"",$I143&lt;&gt;""),$H143*$I143,"")</f>
        <v/>
      </c>
      <c r="K143" s="8"/>
      <c r="L143" s="8"/>
      <c r="M143" s="8"/>
    </row>
    <row r="144" customFormat="false" ht="15" hidden="false" customHeight="false" outlineLevel="0" collapsed="false">
      <c r="A144" s="9"/>
      <c r="B144" s="8"/>
      <c r="C144" s="8"/>
      <c r="D144" s="7"/>
      <c r="E144" s="8" t="str">
        <f aca="false">IFERROR(VLOOKUP($D144,商品资料!$A:$F,2,0),"")</f>
        <v/>
      </c>
      <c r="F144" s="8" t="str">
        <f aca="false">IFERROR(VLOOKUP($D144,商品资料!$A:$F,3,0),"")</f>
        <v/>
      </c>
      <c r="G144" s="8" t="str">
        <f aca="false">IFERROR(VLOOKUP($D144,商品资料!$A:$F,4,0),"")</f>
        <v/>
      </c>
      <c r="H144" s="8"/>
      <c r="I144" s="8"/>
      <c r="J144" s="10" t="str">
        <f aca="false">IF(AND($H144&lt;&gt;"",$I144&lt;&gt;""),$H144*$I144,"")</f>
        <v/>
      </c>
      <c r="K144" s="8"/>
      <c r="L144" s="8"/>
      <c r="M144" s="8"/>
    </row>
    <row r="145" customFormat="false" ht="15" hidden="false" customHeight="false" outlineLevel="0" collapsed="false">
      <c r="A145" s="9"/>
      <c r="B145" s="8"/>
      <c r="C145" s="8"/>
      <c r="D145" s="7"/>
      <c r="E145" s="8" t="str">
        <f aca="false">IFERROR(VLOOKUP($D145,商品资料!$A:$F,2,0),"")</f>
        <v/>
      </c>
      <c r="F145" s="8" t="str">
        <f aca="false">IFERROR(VLOOKUP($D145,商品资料!$A:$F,3,0),"")</f>
        <v/>
      </c>
      <c r="G145" s="8" t="str">
        <f aca="false">IFERROR(VLOOKUP($D145,商品资料!$A:$F,4,0),"")</f>
        <v/>
      </c>
      <c r="H145" s="8"/>
      <c r="I145" s="8"/>
      <c r="J145" s="10" t="str">
        <f aca="false">IF(AND($H145&lt;&gt;"",$I145&lt;&gt;""),$H145*$I145,"")</f>
        <v/>
      </c>
      <c r="K145" s="8"/>
      <c r="L145" s="8"/>
      <c r="M145" s="8"/>
    </row>
    <row r="146" customFormat="false" ht="15" hidden="false" customHeight="false" outlineLevel="0" collapsed="false">
      <c r="A146" s="9"/>
      <c r="B146" s="8"/>
      <c r="C146" s="8"/>
      <c r="D146" s="7"/>
      <c r="E146" s="8" t="str">
        <f aca="false">IFERROR(VLOOKUP($D146,商品资料!$A:$F,2,0),"")</f>
        <v/>
      </c>
      <c r="F146" s="8" t="str">
        <f aca="false">IFERROR(VLOOKUP($D146,商品资料!$A:$F,3,0),"")</f>
        <v/>
      </c>
      <c r="G146" s="8" t="str">
        <f aca="false">IFERROR(VLOOKUP($D146,商品资料!$A:$F,4,0),"")</f>
        <v/>
      </c>
      <c r="H146" s="8"/>
      <c r="I146" s="8"/>
      <c r="J146" s="10" t="str">
        <f aca="false">IF(AND($H146&lt;&gt;"",$I146&lt;&gt;""),$H146*$I146,"")</f>
        <v/>
      </c>
      <c r="K146" s="8"/>
      <c r="L146" s="8"/>
      <c r="M146" s="8"/>
    </row>
    <row r="147" customFormat="false" ht="15" hidden="false" customHeight="false" outlineLevel="0" collapsed="false">
      <c r="A147" s="9"/>
      <c r="B147" s="8"/>
      <c r="C147" s="8"/>
      <c r="D147" s="7"/>
      <c r="E147" s="8" t="str">
        <f aca="false">IFERROR(VLOOKUP($D147,商品资料!$A:$F,2,0),"")</f>
        <v/>
      </c>
      <c r="F147" s="8" t="str">
        <f aca="false">IFERROR(VLOOKUP($D147,商品资料!$A:$F,3,0),"")</f>
        <v/>
      </c>
      <c r="G147" s="8" t="str">
        <f aca="false">IFERROR(VLOOKUP($D147,商品资料!$A:$F,4,0),"")</f>
        <v/>
      </c>
      <c r="H147" s="8"/>
      <c r="I147" s="8"/>
      <c r="J147" s="10" t="str">
        <f aca="false">IF(AND($H147&lt;&gt;"",$I147&lt;&gt;""),$H147*$I147,"")</f>
        <v/>
      </c>
      <c r="K147" s="8"/>
      <c r="L147" s="8"/>
      <c r="M147" s="8"/>
    </row>
    <row r="148" customFormat="false" ht="15" hidden="false" customHeight="false" outlineLevel="0" collapsed="false">
      <c r="A148" s="9"/>
      <c r="B148" s="8"/>
      <c r="C148" s="8"/>
      <c r="D148" s="7"/>
      <c r="E148" s="8" t="str">
        <f aca="false">IFERROR(VLOOKUP($D148,商品资料!$A:$F,2,0),"")</f>
        <v/>
      </c>
      <c r="F148" s="8" t="str">
        <f aca="false">IFERROR(VLOOKUP($D148,商品资料!$A:$F,3,0),"")</f>
        <v/>
      </c>
      <c r="G148" s="8" t="str">
        <f aca="false">IFERROR(VLOOKUP($D148,商品资料!$A:$F,4,0),"")</f>
        <v/>
      </c>
      <c r="H148" s="8"/>
      <c r="I148" s="8"/>
      <c r="J148" s="10" t="str">
        <f aca="false">IF(AND($H148&lt;&gt;"",$I148&lt;&gt;""),$H148*$I148,"")</f>
        <v/>
      </c>
      <c r="K148" s="8"/>
      <c r="L148" s="8"/>
      <c r="M148" s="8"/>
    </row>
    <row r="149" customFormat="false" ht="15" hidden="false" customHeight="false" outlineLevel="0" collapsed="false">
      <c r="A149" s="9"/>
      <c r="B149" s="8"/>
      <c r="C149" s="8"/>
      <c r="D149" s="7"/>
      <c r="E149" s="8" t="str">
        <f aca="false">IFERROR(VLOOKUP($D149,商品资料!$A:$F,2,0),"")</f>
        <v/>
      </c>
      <c r="F149" s="8" t="str">
        <f aca="false">IFERROR(VLOOKUP($D149,商品资料!$A:$F,3,0),"")</f>
        <v/>
      </c>
      <c r="G149" s="8" t="str">
        <f aca="false">IFERROR(VLOOKUP($D149,商品资料!$A:$F,4,0),"")</f>
        <v/>
      </c>
      <c r="H149" s="8"/>
      <c r="I149" s="8"/>
      <c r="J149" s="10" t="str">
        <f aca="false">IF(AND($H149&lt;&gt;"",$I149&lt;&gt;""),$H149*$I149,"")</f>
        <v/>
      </c>
      <c r="K149" s="8"/>
      <c r="L149" s="8"/>
      <c r="M149" s="8"/>
    </row>
    <row r="150" customFormat="false" ht="15" hidden="false" customHeight="false" outlineLevel="0" collapsed="false">
      <c r="A150" s="9"/>
      <c r="B150" s="8"/>
      <c r="C150" s="8"/>
      <c r="D150" s="7"/>
      <c r="E150" s="8" t="str">
        <f aca="false">IFERROR(VLOOKUP($D150,商品资料!$A:$F,2,0),"")</f>
        <v/>
      </c>
      <c r="F150" s="8" t="str">
        <f aca="false">IFERROR(VLOOKUP($D150,商品资料!$A:$F,3,0),"")</f>
        <v/>
      </c>
      <c r="G150" s="8" t="str">
        <f aca="false">IFERROR(VLOOKUP($D150,商品资料!$A:$F,4,0),"")</f>
        <v/>
      </c>
      <c r="H150" s="8"/>
      <c r="I150" s="8"/>
      <c r="J150" s="10" t="str">
        <f aca="false">IF(AND($H150&lt;&gt;"",$I150&lt;&gt;""),$H150*$I150,"")</f>
        <v/>
      </c>
      <c r="K150" s="8"/>
      <c r="L150" s="8"/>
      <c r="M150" s="8"/>
    </row>
    <row r="151" customFormat="false" ht="15" hidden="false" customHeight="false" outlineLevel="0" collapsed="false">
      <c r="A151" s="9"/>
      <c r="B151" s="8"/>
      <c r="C151" s="8"/>
      <c r="D151" s="7"/>
      <c r="E151" s="8" t="str">
        <f aca="false">IFERROR(VLOOKUP($D151,商品资料!$A:$F,2,0),"")</f>
        <v/>
      </c>
      <c r="F151" s="8" t="str">
        <f aca="false">IFERROR(VLOOKUP($D151,商品资料!$A:$F,3,0),"")</f>
        <v/>
      </c>
      <c r="G151" s="8" t="str">
        <f aca="false">IFERROR(VLOOKUP($D151,商品资料!$A:$F,4,0),"")</f>
        <v/>
      </c>
      <c r="H151" s="8"/>
      <c r="I151" s="8"/>
      <c r="J151" s="10" t="str">
        <f aca="false">IF(AND($H151&lt;&gt;"",$I151&lt;&gt;""),$H151*$I151,"")</f>
        <v/>
      </c>
      <c r="K151" s="8"/>
      <c r="L151" s="8"/>
      <c r="M151" s="8"/>
    </row>
    <row r="152" customFormat="false" ht="15" hidden="false" customHeight="false" outlineLevel="0" collapsed="false">
      <c r="A152" s="9"/>
      <c r="B152" s="8"/>
      <c r="C152" s="8"/>
      <c r="D152" s="7"/>
      <c r="E152" s="8" t="str">
        <f aca="false">IFERROR(VLOOKUP($D152,商品资料!$A:$F,2,0),"")</f>
        <v/>
      </c>
      <c r="F152" s="8" t="str">
        <f aca="false">IFERROR(VLOOKUP($D152,商品资料!$A:$F,3,0),"")</f>
        <v/>
      </c>
      <c r="G152" s="8" t="str">
        <f aca="false">IFERROR(VLOOKUP($D152,商品资料!$A:$F,4,0),"")</f>
        <v/>
      </c>
      <c r="H152" s="8"/>
      <c r="I152" s="8"/>
      <c r="J152" s="10" t="str">
        <f aca="false">IF(AND($H152&lt;&gt;"",$I152&lt;&gt;""),$H152*$I152,"")</f>
        <v/>
      </c>
      <c r="K152" s="8"/>
      <c r="L152" s="8"/>
      <c r="M152" s="8"/>
    </row>
    <row r="153" customFormat="false" ht="15" hidden="false" customHeight="false" outlineLevel="0" collapsed="false">
      <c r="A153" s="9"/>
      <c r="B153" s="8"/>
      <c r="C153" s="8"/>
      <c r="D153" s="7"/>
      <c r="E153" s="8" t="str">
        <f aca="false">IFERROR(VLOOKUP($D153,商品资料!$A:$F,2,0),"")</f>
        <v/>
      </c>
      <c r="F153" s="8" t="str">
        <f aca="false">IFERROR(VLOOKUP($D153,商品资料!$A:$F,3,0),"")</f>
        <v/>
      </c>
      <c r="G153" s="8" t="str">
        <f aca="false">IFERROR(VLOOKUP($D153,商品资料!$A:$F,4,0),"")</f>
        <v/>
      </c>
      <c r="H153" s="8"/>
      <c r="I153" s="8"/>
      <c r="J153" s="10" t="str">
        <f aca="false">IF(AND($H153&lt;&gt;"",$I153&lt;&gt;""),$H153*$I153,"")</f>
        <v/>
      </c>
      <c r="K153" s="8"/>
      <c r="L153" s="8"/>
      <c r="M153" s="8"/>
    </row>
    <row r="154" customFormat="false" ht="15" hidden="false" customHeight="false" outlineLevel="0" collapsed="false">
      <c r="A154" s="9"/>
      <c r="B154" s="8"/>
      <c r="C154" s="8"/>
      <c r="D154" s="7"/>
      <c r="E154" s="8" t="str">
        <f aca="false">IFERROR(VLOOKUP($D154,商品资料!$A:$F,2,0),"")</f>
        <v/>
      </c>
      <c r="F154" s="8" t="str">
        <f aca="false">IFERROR(VLOOKUP($D154,商品资料!$A:$F,3,0),"")</f>
        <v/>
      </c>
      <c r="G154" s="8" t="str">
        <f aca="false">IFERROR(VLOOKUP($D154,商品资料!$A:$F,4,0),"")</f>
        <v/>
      </c>
      <c r="H154" s="8"/>
      <c r="I154" s="8"/>
      <c r="J154" s="10" t="str">
        <f aca="false">IF(AND($H154&lt;&gt;"",$I154&lt;&gt;""),$H154*$I154,"")</f>
        <v/>
      </c>
      <c r="K154" s="8"/>
      <c r="L154" s="8"/>
      <c r="M154" s="8"/>
    </row>
    <row r="155" customFormat="false" ht="15" hidden="false" customHeight="false" outlineLevel="0" collapsed="false">
      <c r="A155" s="9"/>
      <c r="B155" s="8"/>
      <c r="C155" s="8"/>
      <c r="D155" s="7"/>
      <c r="E155" s="8" t="str">
        <f aca="false">IFERROR(VLOOKUP($D155,商品资料!$A:$F,2,0),"")</f>
        <v/>
      </c>
      <c r="F155" s="8" t="str">
        <f aca="false">IFERROR(VLOOKUP($D155,商品资料!$A:$F,3,0),"")</f>
        <v/>
      </c>
      <c r="G155" s="8" t="str">
        <f aca="false">IFERROR(VLOOKUP($D155,商品资料!$A:$F,4,0),"")</f>
        <v/>
      </c>
      <c r="H155" s="8"/>
      <c r="I155" s="8"/>
      <c r="J155" s="10" t="str">
        <f aca="false">IF(AND($H155&lt;&gt;"",$I155&lt;&gt;""),$H155*$I155,"")</f>
        <v/>
      </c>
      <c r="K155" s="8"/>
      <c r="L155" s="8"/>
      <c r="M155" s="8"/>
    </row>
    <row r="156" customFormat="false" ht="15" hidden="false" customHeight="false" outlineLevel="0" collapsed="false">
      <c r="A156" s="9"/>
      <c r="B156" s="8"/>
      <c r="C156" s="8"/>
      <c r="D156" s="7"/>
      <c r="E156" s="8" t="str">
        <f aca="false">IFERROR(VLOOKUP($D156,商品资料!$A:$F,2,0),"")</f>
        <v/>
      </c>
      <c r="F156" s="8" t="str">
        <f aca="false">IFERROR(VLOOKUP($D156,商品资料!$A:$F,3,0),"")</f>
        <v/>
      </c>
      <c r="G156" s="8" t="str">
        <f aca="false">IFERROR(VLOOKUP($D156,商品资料!$A:$F,4,0),"")</f>
        <v/>
      </c>
      <c r="H156" s="8"/>
      <c r="I156" s="8"/>
      <c r="J156" s="10" t="str">
        <f aca="false">IF(AND($H156&lt;&gt;"",$I156&lt;&gt;""),$H156*$I156,"")</f>
        <v/>
      </c>
      <c r="K156" s="8"/>
      <c r="L156" s="8"/>
      <c r="M156" s="8"/>
    </row>
    <row r="157" customFormat="false" ht="15" hidden="false" customHeight="false" outlineLevel="0" collapsed="false">
      <c r="A157" s="9"/>
      <c r="B157" s="8"/>
      <c r="C157" s="8"/>
      <c r="D157" s="7"/>
      <c r="E157" s="8" t="str">
        <f aca="false">IFERROR(VLOOKUP($D157,商品资料!$A:$F,2,0),"")</f>
        <v/>
      </c>
      <c r="F157" s="8" t="str">
        <f aca="false">IFERROR(VLOOKUP($D157,商品资料!$A:$F,3,0),"")</f>
        <v/>
      </c>
      <c r="G157" s="8" t="str">
        <f aca="false">IFERROR(VLOOKUP($D157,商品资料!$A:$F,4,0),"")</f>
        <v/>
      </c>
      <c r="H157" s="8"/>
      <c r="I157" s="8"/>
      <c r="J157" s="10" t="str">
        <f aca="false">IF(AND($H157&lt;&gt;"",$I157&lt;&gt;""),$H157*$I157,"")</f>
        <v/>
      </c>
      <c r="K157" s="8"/>
      <c r="L157" s="8"/>
      <c r="M157" s="8"/>
    </row>
    <row r="158" customFormat="false" ht="15" hidden="false" customHeight="false" outlineLevel="0" collapsed="false">
      <c r="A158" s="9"/>
      <c r="B158" s="8"/>
      <c r="C158" s="8"/>
      <c r="D158" s="7"/>
      <c r="E158" s="8" t="str">
        <f aca="false">IFERROR(VLOOKUP($D158,商品资料!$A:$F,2,0),"")</f>
        <v/>
      </c>
      <c r="F158" s="8" t="str">
        <f aca="false">IFERROR(VLOOKUP($D158,商品资料!$A:$F,3,0),"")</f>
        <v/>
      </c>
      <c r="G158" s="8" t="str">
        <f aca="false">IFERROR(VLOOKUP($D158,商品资料!$A:$F,4,0),"")</f>
        <v/>
      </c>
      <c r="H158" s="8"/>
      <c r="I158" s="8"/>
      <c r="J158" s="10" t="str">
        <f aca="false">IF(AND($H158&lt;&gt;"",$I158&lt;&gt;""),$H158*$I158,"")</f>
        <v/>
      </c>
      <c r="K158" s="8"/>
      <c r="L158" s="8"/>
      <c r="M158" s="8"/>
    </row>
    <row r="159" customFormat="false" ht="15" hidden="false" customHeight="false" outlineLevel="0" collapsed="false">
      <c r="A159" s="9"/>
      <c r="B159" s="8"/>
      <c r="C159" s="8"/>
      <c r="D159" s="7"/>
      <c r="E159" s="8" t="str">
        <f aca="false">IFERROR(VLOOKUP($D159,商品资料!$A:$F,2,0),"")</f>
        <v/>
      </c>
      <c r="F159" s="8" t="str">
        <f aca="false">IFERROR(VLOOKUP($D159,商品资料!$A:$F,3,0),"")</f>
        <v/>
      </c>
      <c r="G159" s="8" t="str">
        <f aca="false">IFERROR(VLOOKUP($D159,商品资料!$A:$F,4,0),"")</f>
        <v/>
      </c>
      <c r="H159" s="8"/>
      <c r="I159" s="8"/>
      <c r="J159" s="10" t="str">
        <f aca="false">IF(AND($H159&lt;&gt;"",$I159&lt;&gt;""),$H159*$I159,"")</f>
        <v/>
      </c>
      <c r="K159" s="8"/>
      <c r="L159" s="8"/>
      <c r="M159" s="8"/>
    </row>
    <row r="160" customFormat="false" ht="15" hidden="false" customHeight="false" outlineLevel="0" collapsed="false">
      <c r="A160" s="9"/>
      <c r="B160" s="8"/>
      <c r="C160" s="8"/>
      <c r="D160" s="7"/>
      <c r="E160" s="8" t="str">
        <f aca="false">IFERROR(VLOOKUP($D160,商品资料!$A:$F,2,0),"")</f>
        <v/>
      </c>
      <c r="F160" s="8" t="str">
        <f aca="false">IFERROR(VLOOKUP($D160,商品资料!$A:$F,3,0),"")</f>
        <v/>
      </c>
      <c r="G160" s="8" t="str">
        <f aca="false">IFERROR(VLOOKUP($D160,商品资料!$A:$F,4,0),"")</f>
        <v/>
      </c>
      <c r="H160" s="8"/>
      <c r="I160" s="8"/>
      <c r="J160" s="10" t="str">
        <f aca="false">IF(AND($H160&lt;&gt;"",$I160&lt;&gt;""),$H160*$I160,"")</f>
        <v/>
      </c>
      <c r="K160" s="8"/>
      <c r="L160" s="8"/>
      <c r="M160" s="8"/>
    </row>
    <row r="161" customFormat="false" ht="15" hidden="false" customHeight="false" outlineLevel="0" collapsed="false">
      <c r="A161" s="9"/>
      <c r="B161" s="8"/>
      <c r="C161" s="8"/>
      <c r="D161" s="7"/>
      <c r="E161" s="8" t="str">
        <f aca="false">IFERROR(VLOOKUP($D161,商品资料!$A:$F,2,0),"")</f>
        <v/>
      </c>
      <c r="F161" s="8" t="str">
        <f aca="false">IFERROR(VLOOKUP($D161,商品资料!$A:$F,3,0),"")</f>
        <v/>
      </c>
      <c r="G161" s="8" t="str">
        <f aca="false">IFERROR(VLOOKUP($D161,商品资料!$A:$F,4,0),"")</f>
        <v/>
      </c>
      <c r="H161" s="8"/>
      <c r="I161" s="8"/>
      <c r="J161" s="10" t="str">
        <f aca="false">IF(AND($H161&lt;&gt;"",$I161&lt;&gt;""),$H161*$I161,"")</f>
        <v/>
      </c>
      <c r="K161" s="8"/>
      <c r="L161" s="8"/>
      <c r="M161" s="8"/>
    </row>
    <row r="162" customFormat="false" ht="15" hidden="false" customHeight="false" outlineLevel="0" collapsed="false">
      <c r="A162" s="9"/>
      <c r="B162" s="8"/>
      <c r="C162" s="8"/>
      <c r="D162" s="7"/>
      <c r="E162" s="8" t="str">
        <f aca="false">IFERROR(VLOOKUP($D162,商品资料!$A:$F,2,0),"")</f>
        <v/>
      </c>
      <c r="F162" s="8" t="str">
        <f aca="false">IFERROR(VLOOKUP($D162,商品资料!$A:$F,3,0),"")</f>
        <v/>
      </c>
      <c r="G162" s="8" t="str">
        <f aca="false">IFERROR(VLOOKUP($D162,商品资料!$A:$F,4,0),"")</f>
        <v/>
      </c>
      <c r="H162" s="8"/>
      <c r="I162" s="8"/>
      <c r="J162" s="10" t="str">
        <f aca="false">IF(AND($H162&lt;&gt;"",$I162&lt;&gt;""),$H162*$I162,"")</f>
        <v/>
      </c>
      <c r="K162" s="8"/>
      <c r="L162" s="8"/>
      <c r="M162" s="8"/>
    </row>
    <row r="163" customFormat="false" ht="15" hidden="false" customHeight="false" outlineLevel="0" collapsed="false">
      <c r="A163" s="9"/>
      <c r="B163" s="8"/>
      <c r="C163" s="8"/>
      <c r="D163" s="7"/>
      <c r="E163" s="8" t="str">
        <f aca="false">IFERROR(VLOOKUP($D163,商品资料!$A:$F,2,0),"")</f>
        <v/>
      </c>
      <c r="F163" s="8" t="str">
        <f aca="false">IFERROR(VLOOKUP($D163,商品资料!$A:$F,3,0),"")</f>
        <v/>
      </c>
      <c r="G163" s="8" t="str">
        <f aca="false">IFERROR(VLOOKUP($D163,商品资料!$A:$F,4,0),"")</f>
        <v/>
      </c>
      <c r="H163" s="8"/>
      <c r="I163" s="8"/>
      <c r="J163" s="10" t="str">
        <f aca="false">IF(AND($H163&lt;&gt;"",$I163&lt;&gt;""),$H163*$I163,"")</f>
        <v/>
      </c>
      <c r="K163" s="8"/>
      <c r="L163" s="8"/>
      <c r="M163" s="8"/>
    </row>
    <row r="164" customFormat="false" ht="15" hidden="false" customHeight="false" outlineLevel="0" collapsed="false">
      <c r="A164" s="9"/>
      <c r="B164" s="8"/>
      <c r="C164" s="8"/>
      <c r="D164" s="7"/>
      <c r="E164" s="8" t="str">
        <f aca="false">IFERROR(VLOOKUP($D164,商品资料!$A:$F,2,0),"")</f>
        <v/>
      </c>
      <c r="F164" s="8" t="str">
        <f aca="false">IFERROR(VLOOKUP($D164,商品资料!$A:$F,3,0),"")</f>
        <v/>
      </c>
      <c r="G164" s="8" t="str">
        <f aca="false">IFERROR(VLOOKUP($D164,商品资料!$A:$F,4,0),"")</f>
        <v/>
      </c>
      <c r="H164" s="8"/>
      <c r="I164" s="8"/>
      <c r="J164" s="10" t="str">
        <f aca="false">IF(AND($H164&lt;&gt;"",$I164&lt;&gt;""),$H164*$I164,"")</f>
        <v/>
      </c>
      <c r="K164" s="8"/>
      <c r="L164" s="8"/>
      <c r="M164" s="8"/>
    </row>
    <row r="165" customFormat="false" ht="15" hidden="false" customHeight="false" outlineLevel="0" collapsed="false">
      <c r="A165" s="9"/>
      <c r="B165" s="8"/>
      <c r="C165" s="8"/>
      <c r="D165" s="7"/>
      <c r="E165" s="8" t="str">
        <f aca="false">IFERROR(VLOOKUP($D165,商品资料!$A:$F,2,0),"")</f>
        <v/>
      </c>
      <c r="F165" s="8" t="str">
        <f aca="false">IFERROR(VLOOKUP($D165,商品资料!$A:$F,3,0),"")</f>
        <v/>
      </c>
      <c r="G165" s="8" t="str">
        <f aca="false">IFERROR(VLOOKUP($D165,商品资料!$A:$F,4,0),"")</f>
        <v/>
      </c>
      <c r="H165" s="8"/>
      <c r="I165" s="8"/>
      <c r="J165" s="10" t="str">
        <f aca="false">IF(AND($H165&lt;&gt;"",$I165&lt;&gt;""),$H165*$I165,"")</f>
        <v/>
      </c>
      <c r="K165" s="8"/>
      <c r="L165" s="8"/>
      <c r="M165" s="8"/>
    </row>
    <row r="166" customFormat="false" ht="15" hidden="false" customHeight="false" outlineLevel="0" collapsed="false">
      <c r="A166" s="9"/>
      <c r="B166" s="8"/>
      <c r="C166" s="8"/>
      <c r="D166" s="7"/>
      <c r="E166" s="8" t="str">
        <f aca="false">IFERROR(VLOOKUP($D166,商品资料!$A:$F,2,0),"")</f>
        <v/>
      </c>
      <c r="F166" s="8" t="str">
        <f aca="false">IFERROR(VLOOKUP($D166,商品资料!$A:$F,3,0),"")</f>
        <v/>
      </c>
      <c r="G166" s="8" t="str">
        <f aca="false">IFERROR(VLOOKUP($D166,商品资料!$A:$F,4,0),"")</f>
        <v/>
      </c>
      <c r="H166" s="8"/>
      <c r="I166" s="8"/>
      <c r="J166" s="10" t="str">
        <f aca="false">IF(AND($H166&lt;&gt;"",$I166&lt;&gt;""),$H166*$I166,"")</f>
        <v/>
      </c>
      <c r="K166" s="8"/>
      <c r="L166" s="8"/>
      <c r="M166" s="8"/>
    </row>
    <row r="167" customFormat="false" ht="15" hidden="false" customHeight="false" outlineLevel="0" collapsed="false">
      <c r="A167" s="9"/>
      <c r="B167" s="8"/>
      <c r="C167" s="8"/>
      <c r="D167" s="7"/>
      <c r="E167" s="8" t="str">
        <f aca="false">IFERROR(VLOOKUP($D167,商品资料!$A:$F,2,0),"")</f>
        <v/>
      </c>
      <c r="F167" s="8" t="str">
        <f aca="false">IFERROR(VLOOKUP($D167,商品资料!$A:$F,3,0),"")</f>
        <v/>
      </c>
      <c r="G167" s="8" t="str">
        <f aca="false">IFERROR(VLOOKUP($D167,商品资料!$A:$F,4,0),"")</f>
        <v/>
      </c>
      <c r="H167" s="8"/>
      <c r="I167" s="8"/>
      <c r="J167" s="10" t="str">
        <f aca="false">IF(AND($H167&lt;&gt;"",$I167&lt;&gt;""),$H167*$I167,"")</f>
        <v/>
      </c>
      <c r="K167" s="8"/>
      <c r="L167" s="8"/>
      <c r="M167" s="8"/>
    </row>
    <row r="168" customFormat="false" ht="15" hidden="false" customHeight="false" outlineLevel="0" collapsed="false">
      <c r="A168" s="9"/>
      <c r="B168" s="8"/>
      <c r="C168" s="8"/>
      <c r="D168" s="7"/>
      <c r="E168" s="8" t="str">
        <f aca="false">IFERROR(VLOOKUP($D168,商品资料!$A:$F,2,0),"")</f>
        <v/>
      </c>
      <c r="F168" s="8" t="str">
        <f aca="false">IFERROR(VLOOKUP($D168,商品资料!$A:$F,3,0),"")</f>
        <v/>
      </c>
      <c r="G168" s="8" t="str">
        <f aca="false">IFERROR(VLOOKUP($D168,商品资料!$A:$F,4,0),"")</f>
        <v/>
      </c>
      <c r="H168" s="8"/>
      <c r="I168" s="8"/>
      <c r="J168" s="10" t="str">
        <f aca="false">IF(AND($H168&lt;&gt;"",$I168&lt;&gt;""),$H168*$I168,"")</f>
        <v/>
      </c>
      <c r="K168" s="8"/>
      <c r="L168" s="8"/>
      <c r="M168" s="8"/>
    </row>
    <row r="169" customFormat="false" ht="15" hidden="false" customHeight="false" outlineLevel="0" collapsed="false">
      <c r="A169" s="9"/>
      <c r="B169" s="8"/>
      <c r="C169" s="8"/>
      <c r="D169" s="7"/>
      <c r="E169" s="8" t="str">
        <f aca="false">IFERROR(VLOOKUP($D169,商品资料!$A:$F,2,0),"")</f>
        <v/>
      </c>
      <c r="F169" s="8" t="str">
        <f aca="false">IFERROR(VLOOKUP($D169,商品资料!$A:$F,3,0),"")</f>
        <v/>
      </c>
      <c r="G169" s="8" t="str">
        <f aca="false">IFERROR(VLOOKUP($D169,商品资料!$A:$F,4,0),"")</f>
        <v/>
      </c>
      <c r="H169" s="8"/>
      <c r="I169" s="8"/>
      <c r="J169" s="10" t="str">
        <f aca="false">IF(AND($H169&lt;&gt;"",$I169&lt;&gt;""),$H169*$I169,"")</f>
        <v/>
      </c>
      <c r="K169" s="8"/>
      <c r="L169" s="8"/>
      <c r="M169" s="8"/>
    </row>
    <row r="170" customFormat="false" ht="15" hidden="false" customHeight="false" outlineLevel="0" collapsed="false">
      <c r="A170" s="9"/>
      <c r="B170" s="8"/>
      <c r="C170" s="8"/>
      <c r="D170" s="7"/>
      <c r="E170" s="8" t="str">
        <f aca="false">IFERROR(VLOOKUP($D170,商品资料!$A:$F,2,0),"")</f>
        <v/>
      </c>
      <c r="F170" s="8" t="str">
        <f aca="false">IFERROR(VLOOKUP($D170,商品资料!$A:$F,3,0),"")</f>
        <v/>
      </c>
      <c r="G170" s="8" t="str">
        <f aca="false">IFERROR(VLOOKUP($D170,商品资料!$A:$F,4,0),"")</f>
        <v/>
      </c>
      <c r="H170" s="8"/>
      <c r="I170" s="8"/>
      <c r="J170" s="10" t="str">
        <f aca="false">IF(AND($H170&lt;&gt;"",$I170&lt;&gt;""),$H170*$I170,"")</f>
        <v/>
      </c>
      <c r="K170" s="8"/>
      <c r="L170" s="8"/>
      <c r="M170" s="8"/>
    </row>
    <row r="171" customFormat="false" ht="15" hidden="false" customHeight="false" outlineLevel="0" collapsed="false">
      <c r="A171" s="9"/>
      <c r="B171" s="8"/>
      <c r="C171" s="8"/>
      <c r="D171" s="7"/>
      <c r="E171" s="8" t="str">
        <f aca="false">IFERROR(VLOOKUP($D171,商品资料!$A:$F,2,0),"")</f>
        <v/>
      </c>
      <c r="F171" s="8" t="str">
        <f aca="false">IFERROR(VLOOKUP($D171,商品资料!$A:$F,3,0),"")</f>
        <v/>
      </c>
      <c r="G171" s="8" t="str">
        <f aca="false">IFERROR(VLOOKUP($D171,商品资料!$A:$F,4,0),"")</f>
        <v/>
      </c>
      <c r="H171" s="8"/>
      <c r="I171" s="8"/>
      <c r="J171" s="10" t="str">
        <f aca="false">IF(AND($H171&lt;&gt;"",$I171&lt;&gt;""),$H171*$I171,"")</f>
        <v/>
      </c>
      <c r="K171" s="8"/>
      <c r="L171" s="8"/>
      <c r="M171" s="8"/>
    </row>
    <row r="172" customFormat="false" ht="15" hidden="false" customHeight="false" outlineLevel="0" collapsed="false">
      <c r="A172" s="9"/>
      <c r="B172" s="8"/>
      <c r="C172" s="8"/>
      <c r="D172" s="7"/>
      <c r="E172" s="8" t="str">
        <f aca="false">IFERROR(VLOOKUP($D172,商品资料!$A:$F,2,0),"")</f>
        <v/>
      </c>
      <c r="F172" s="8" t="str">
        <f aca="false">IFERROR(VLOOKUP($D172,商品资料!$A:$F,3,0),"")</f>
        <v/>
      </c>
      <c r="G172" s="8" t="str">
        <f aca="false">IFERROR(VLOOKUP($D172,商品资料!$A:$F,4,0),"")</f>
        <v/>
      </c>
      <c r="H172" s="8"/>
      <c r="I172" s="8"/>
      <c r="J172" s="10" t="str">
        <f aca="false">IF(AND($H172&lt;&gt;"",$I172&lt;&gt;""),$H172*$I172,"")</f>
        <v/>
      </c>
      <c r="K172" s="8"/>
      <c r="L172" s="8"/>
      <c r="M172" s="8"/>
    </row>
    <row r="173" customFormat="false" ht="15" hidden="false" customHeight="false" outlineLevel="0" collapsed="false">
      <c r="A173" s="9"/>
      <c r="B173" s="8"/>
      <c r="C173" s="8"/>
      <c r="D173" s="7"/>
      <c r="E173" s="8" t="str">
        <f aca="false">IFERROR(VLOOKUP($D173,商品资料!$A:$F,2,0),"")</f>
        <v/>
      </c>
      <c r="F173" s="8" t="str">
        <f aca="false">IFERROR(VLOOKUP($D173,商品资料!$A:$F,3,0),"")</f>
        <v/>
      </c>
      <c r="G173" s="8" t="str">
        <f aca="false">IFERROR(VLOOKUP($D173,商品资料!$A:$F,4,0),"")</f>
        <v/>
      </c>
      <c r="H173" s="8"/>
      <c r="I173" s="8"/>
      <c r="J173" s="10" t="str">
        <f aca="false">IF(AND($H173&lt;&gt;"",$I173&lt;&gt;""),$H173*$I173,"")</f>
        <v/>
      </c>
      <c r="K173" s="8"/>
      <c r="L173" s="8"/>
      <c r="M173" s="8"/>
    </row>
    <row r="174" customFormat="false" ht="15" hidden="false" customHeight="false" outlineLevel="0" collapsed="false">
      <c r="A174" s="9"/>
      <c r="B174" s="8"/>
      <c r="C174" s="8"/>
      <c r="D174" s="7"/>
      <c r="E174" s="8" t="str">
        <f aca="false">IFERROR(VLOOKUP($D174,商品资料!$A:$F,2,0),"")</f>
        <v/>
      </c>
      <c r="F174" s="8" t="str">
        <f aca="false">IFERROR(VLOOKUP($D174,商品资料!$A:$F,3,0),"")</f>
        <v/>
      </c>
      <c r="G174" s="8" t="str">
        <f aca="false">IFERROR(VLOOKUP($D174,商品资料!$A:$F,4,0),"")</f>
        <v/>
      </c>
      <c r="H174" s="8"/>
      <c r="I174" s="8"/>
      <c r="J174" s="10" t="str">
        <f aca="false">IF(AND($H174&lt;&gt;"",$I174&lt;&gt;""),$H174*$I174,"")</f>
        <v/>
      </c>
      <c r="K174" s="8"/>
      <c r="L174" s="8"/>
      <c r="M174" s="8"/>
    </row>
    <row r="175" customFormat="false" ht="15" hidden="false" customHeight="false" outlineLevel="0" collapsed="false">
      <c r="A175" s="9"/>
      <c r="B175" s="8"/>
      <c r="C175" s="8"/>
      <c r="D175" s="7"/>
      <c r="E175" s="8" t="str">
        <f aca="false">IFERROR(VLOOKUP($D175,商品资料!$A:$F,2,0),"")</f>
        <v/>
      </c>
      <c r="F175" s="8" t="str">
        <f aca="false">IFERROR(VLOOKUP($D175,商品资料!$A:$F,3,0),"")</f>
        <v/>
      </c>
      <c r="G175" s="8" t="str">
        <f aca="false">IFERROR(VLOOKUP($D175,商品资料!$A:$F,4,0),"")</f>
        <v/>
      </c>
      <c r="H175" s="8"/>
      <c r="I175" s="8"/>
      <c r="J175" s="10" t="str">
        <f aca="false">IF(AND($H175&lt;&gt;"",$I175&lt;&gt;""),$H175*$I175,"")</f>
        <v/>
      </c>
      <c r="K175" s="8"/>
      <c r="L175" s="8"/>
      <c r="M175" s="8"/>
    </row>
    <row r="176" customFormat="false" ht="15" hidden="false" customHeight="false" outlineLevel="0" collapsed="false">
      <c r="A176" s="9"/>
      <c r="B176" s="8"/>
      <c r="C176" s="8"/>
      <c r="D176" s="7"/>
      <c r="E176" s="8" t="str">
        <f aca="false">IFERROR(VLOOKUP($D176,商品资料!$A:$F,2,0),"")</f>
        <v/>
      </c>
      <c r="F176" s="8" t="str">
        <f aca="false">IFERROR(VLOOKUP($D176,商品资料!$A:$F,3,0),"")</f>
        <v/>
      </c>
      <c r="G176" s="8" t="str">
        <f aca="false">IFERROR(VLOOKUP($D176,商品资料!$A:$F,4,0),"")</f>
        <v/>
      </c>
      <c r="H176" s="8"/>
      <c r="I176" s="8"/>
      <c r="J176" s="10" t="str">
        <f aca="false">IF(AND($H176&lt;&gt;"",$I176&lt;&gt;""),$H176*$I176,"")</f>
        <v/>
      </c>
      <c r="K176" s="8"/>
      <c r="L176" s="8"/>
      <c r="M176" s="8"/>
    </row>
    <row r="177" customFormat="false" ht="15" hidden="false" customHeight="false" outlineLevel="0" collapsed="false">
      <c r="A177" s="9"/>
      <c r="B177" s="8"/>
      <c r="C177" s="8"/>
      <c r="D177" s="7"/>
      <c r="E177" s="8" t="str">
        <f aca="false">IFERROR(VLOOKUP($D177,商品资料!$A:$F,2,0),"")</f>
        <v/>
      </c>
      <c r="F177" s="8" t="str">
        <f aca="false">IFERROR(VLOOKUP($D177,商品资料!$A:$F,3,0),"")</f>
        <v/>
      </c>
      <c r="G177" s="8" t="str">
        <f aca="false">IFERROR(VLOOKUP($D177,商品资料!$A:$F,4,0),"")</f>
        <v/>
      </c>
      <c r="H177" s="8"/>
      <c r="I177" s="8"/>
      <c r="J177" s="10" t="str">
        <f aca="false">IF(AND($H177&lt;&gt;"",$I177&lt;&gt;""),$H177*$I177,"")</f>
        <v/>
      </c>
      <c r="K177" s="8"/>
      <c r="L177" s="8"/>
      <c r="M177" s="8"/>
    </row>
    <row r="178" customFormat="false" ht="15" hidden="false" customHeight="false" outlineLevel="0" collapsed="false">
      <c r="A178" s="9"/>
      <c r="B178" s="8"/>
      <c r="C178" s="8"/>
      <c r="D178" s="7"/>
      <c r="E178" s="8" t="str">
        <f aca="false">IFERROR(VLOOKUP($D178,商品资料!$A:$F,2,0),"")</f>
        <v/>
      </c>
      <c r="F178" s="8" t="str">
        <f aca="false">IFERROR(VLOOKUP($D178,商品资料!$A:$F,3,0),"")</f>
        <v/>
      </c>
      <c r="G178" s="8" t="str">
        <f aca="false">IFERROR(VLOOKUP($D178,商品资料!$A:$F,4,0),"")</f>
        <v/>
      </c>
      <c r="H178" s="8"/>
      <c r="I178" s="8"/>
      <c r="J178" s="10" t="str">
        <f aca="false">IF(AND($H178&lt;&gt;"",$I178&lt;&gt;""),$H178*$I178,"")</f>
        <v/>
      </c>
      <c r="K178" s="8"/>
      <c r="L178" s="8"/>
      <c r="M178" s="8"/>
    </row>
    <row r="179" customFormat="false" ht="15" hidden="false" customHeight="false" outlineLevel="0" collapsed="false">
      <c r="A179" s="9"/>
      <c r="B179" s="8"/>
      <c r="C179" s="8"/>
      <c r="D179" s="7"/>
      <c r="E179" s="8" t="str">
        <f aca="false">IFERROR(VLOOKUP($D179,商品资料!$A:$F,2,0),"")</f>
        <v/>
      </c>
      <c r="F179" s="8" t="str">
        <f aca="false">IFERROR(VLOOKUP($D179,商品资料!$A:$F,3,0),"")</f>
        <v/>
      </c>
      <c r="G179" s="8" t="str">
        <f aca="false">IFERROR(VLOOKUP($D179,商品资料!$A:$F,4,0),"")</f>
        <v/>
      </c>
      <c r="H179" s="8"/>
      <c r="I179" s="8"/>
      <c r="J179" s="10" t="str">
        <f aca="false">IF(AND($H179&lt;&gt;"",$I179&lt;&gt;""),$H179*$I179,"")</f>
        <v/>
      </c>
      <c r="K179" s="8"/>
      <c r="L179" s="8"/>
      <c r="M179" s="8"/>
    </row>
    <row r="180" customFormat="false" ht="15" hidden="false" customHeight="false" outlineLevel="0" collapsed="false">
      <c r="A180" s="9"/>
      <c r="B180" s="8"/>
      <c r="C180" s="8"/>
      <c r="D180" s="7"/>
      <c r="E180" s="8" t="str">
        <f aca="false">IFERROR(VLOOKUP($D180,商品资料!$A:$F,2,0),"")</f>
        <v/>
      </c>
      <c r="F180" s="8" t="str">
        <f aca="false">IFERROR(VLOOKUP($D180,商品资料!$A:$F,3,0),"")</f>
        <v/>
      </c>
      <c r="G180" s="8" t="str">
        <f aca="false">IFERROR(VLOOKUP($D180,商品资料!$A:$F,4,0),"")</f>
        <v/>
      </c>
      <c r="H180" s="8"/>
      <c r="I180" s="8"/>
      <c r="J180" s="10" t="str">
        <f aca="false">IF(AND($H180&lt;&gt;"",$I180&lt;&gt;""),$H180*$I180,"")</f>
        <v/>
      </c>
      <c r="K180" s="8"/>
      <c r="L180" s="8"/>
      <c r="M180" s="8"/>
    </row>
    <row r="181" customFormat="false" ht="15" hidden="false" customHeight="false" outlineLevel="0" collapsed="false">
      <c r="A181" s="9"/>
      <c r="B181" s="8"/>
      <c r="C181" s="8"/>
      <c r="D181" s="7"/>
      <c r="E181" s="8" t="str">
        <f aca="false">IFERROR(VLOOKUP($D181,商品资料!$A:$F,2,0),"")</f>
        <v/>
      </c>
      <c r="F181" s="8" t="str">
        <f aca="false">IFERROR(VLOOKUP($D181,商品资料!$A:$F,3,0),"")</f>
        <v/>
      </c>
      <c r="G181" s="8" t="str">
        <f aca="false">IFERROR(VLOOKUP($D181,商品资料!$A:$F,4,0),"")</f>
        <v/>
      </c>
      <c r="H181" s="8"/>
      <c r="I181" s="8"/>
      <c r="J181" s="10" t="str">
        <f aca="false">IF(AND($H181&lt;&gt;"",$I181&lt;&gt;""),$H181*$I181,"")</f>
        <v/>
      </c>
      <c r="K181" s="8"/>
      <c r="L181" s="8"/>
      <c r="M181" s="8"/>
    </row>
    <row r="182" customFormat="false" ht="15" hidden="false" customHeight="false" outlineLevel="0" collapsed="false">
      <c r="A182" s="9"/>
      <c r="B182" s="8"/>
      <c r="C182" s="8"/>
      <c r="D182" s="7"/>
      <c r="E182" s="8" t="str">
        <f aca="false">IFERROR(VLOOKUP($D182,商品资料!$A:$F,2,0),"")</f>
        <v/>
      </c>
      <c r="F182" s="8" t="str">
        <f aca="false">IFERROR(VLOOKUP($D182,商品资料!$A:$F,3,0),"")</f>
        <v/>
      </c>
      <c r="G182" s="8" t="str">
        <f aca="false">IFERROR(VLOOKUP($D182,商品资料!$A:$F,4,0),"")</f>
        <v/>
      </c>
      <c r="H182" s="8"/>
      <c r="I182" s="8"/>
      <c r="J182" s="10" t="str">
        <f aca="false">IF(AND($H182&lt;&gt;"",$I182&lt;&gt;""),$H182*$I182,"")</f>
        <v/>
      </c>
      <c r="K182" s="8"/>
      <c r="L182" s="8"/>
      <c r="M182" s="8"/>
    </row>
    <row r="183" customFormat="false" ht="15" hidden="false" customHeight="false" outlineLevel="0" collapsed="false">
      <c r="A183" s="9"/>
      <c r="B183" s="8"/>
      <c r="C183" s="8"/>
      <c r="D183" s="7"/>
      <c r="E183" s="8" t="str">
        <f aca="false">IFERROR(VLOOKUP($D183,商品资料!$A:$F,2,0),"")</f>
        <v/>
      </c>
      <c r="F183" s="8" t="str">
        <f aca="false">IFERROR(VLOOKUP($D183,商品资料!$A:$F,3,0),"")</f>
        <v/>
      </c>
      <c r="G183" s="8" t="str">
        <f aca="false">IFERROR(VLOOKUP($D183,商品资料!$A:$F,4,0),"")</f>
        <v/>
      </c>
      <c r="H183" s="8"/>
      <c r="I183" s="8"/>
      <c r="J183" s="10" t="str">
        <f aca="false">IF(AND($H183&lt;&gt;"",$I183&lt;&gt;""),$H183*$I183,"")</f>
        <v/>
      </c>
      <c r="K183" s="8"/>
      <c r="L183" s="8"/>
      <c r="M183" s="8"/>
    </row>
    <row r="184" customFormat="false" ht="15" hidden="false" customHeight="false" outlineLevel="0" collapsed="false">
      <c r="A184" s="9"/>
      <c r="B184" s="8"/>
      <c r="C184" s="8"/>
      <c r="D184" s="7"/>
      <c r="E184" s="8" t="str">
        <f aca="false">IFERROR(VLOOKUP($D184,商品资料!$A:$F,2,0),"")</f>
        <v/>
      </c>
      <c r="F184" s="8" t="str">
        <f aca="false">IFERROR(VLOOKUP($D184,商品资料!$A:$F,3,0),"")</f>
        <v/>
      </c>
      <c r="G184" s="8" t="str">
        <f aca="false">IFERROR(VLOOKUP($D184,商品资料!$A:$F,4,0),"")</f>
        <v/>
      </c>
      <c r="H184" s="8"/>
      <c r="I184" s="8"/>
      <c r="J184" s="10" t="str">
        <f aca="false">IF(AND($H184&lt;&gt;"",$I184&lt;&gt;""),$H184*$I184,"")</f>
        <v/>
      </c>
      <c r="K184" s="8"/>
      <c r="L184" s="8"/>
      <c r="M184" s="8"/>
    </row>
    <row r="185" customFormat="false" ht="15" hidden="false" customHeight="false" outlineLevel="0" collapsed="false">
      <c r="A185" s="9"/>
      <c r="B185" s="8"/>
      <c r="C185" s="8"/>
      <c r="D185" s="7"/>
      <c r="E185" s="8" t="str">
        <f aca="false">IFERROR(VLOOKUP($D185,商品资料!$A:$F,2,0),"")</f>
        <v/>
      </c>
      <c r="F185" s="8" t="str">
        <f aca="false">IFERROR(VLOOKUP($D185,商品资料!$A:$F,3,0),"")</f>
        <v/>
      </c>
      <c r="G185" s="8" t="str">
        <f aca="false">IFERROR(VLOOKUP($D185,商品资料!$A:$F,4,0),"")</f>
        <v/>
      </c>
      <c r="H185" s="8"/>
      <c r="I185" s="8"/>
      <c r="J185" s="10" t="str">
        <f aca="false">IF(AND($H185&lt;&gt;"",$I185&lt;&gt;""),$H185*$I185,"")</f>
        <v/>
      </c>
      <c r="K185" s="8"/>
      <c r="L185" s="8"/>
      <c r="M185" s="8"/>
    </row>
    <row r="186" customFormat="false" ht="15" hidden="false" customHeight="false" outlineLevel="0" collapsed="false">
      <c r="A186" s="9"/>
      <c r="B186" s="8"/>
      <c r="C186" s="8"/>
      <c r="D186" s="7"/>
      <c r="E186" s="8" t="str">
        <f aca="false">IFERROR(VLOOKUP($D186,商品资料!$A:$F,2,0),"")</f>
        <v/>
      </c>
      <c r="F186" s="8" t="str">
        <f aca="false">IFERROR(VLOOKUP($D186,商品资料!$A:$F,3,0),"")</f>
        <v/>
      </c>
      <c r="G186" s="8" t="str">
        <f aca="false">IFERROR(VLOOKUP($D186,商品资料!$A:$F,4,0),"")</f>
        <v/>
      </c>
      <c r="H186" s="8"/>
      <c r="I186" s="8"/>
      <c r="J186" s="10" t="str">
        <f aca="false">IF(AND($H186&lt;&gt;"",$I186&lt;&gt;""),$H186*$I186,"")</f>
        <v/>
      </c>
      <c r="K186" s="8"/>
      <c r="L186" s="8"/>
      <c r="M186" s="8"/>
    </row>
    <row r="187" customFormat="false" ht="15" hidden="false" customHeight="false" outlineLevel="0" collapsed="false">
      <c r="A187" s="9"/>
      <c r="B187" s="8"/>
      <c r="C187" s="8"/>
      <c r="D187" s="7"/>
      <c r="E187" s="8" t="str">
        <f aca="false">IFERROR(VLOOKUP($D187,商品资料!$A:$F,2,0),"")</f>
        <v/>
      </c>
      <c r="F187" s="8" t="str">
        <f aca="false">IFERROR(VLOOKUP($D187,商品资料!$A:$F,3,0),"")</f>
        <v/>
      </c>
      <c r="G187" s="8" t="str">
        <f aca="false">IFERROR(VLOOKUP($D187,商品资料!$A:$F,4,0),"")</f>
        <v/>
      </c>
      <c r="H187" s="8"/>
      <c r="I187" s="8"/>
      <c r="J187" s="10" t="str">
        <f aca="false">IF(AND($H187&lt;&gt;"",$I187&lt;&gt;""),$H187*$I187,"")</f>
        <v/>
      </c>
      <c r="K187" s="8"/>
      <c r="L187" s="8"/>
      <c r="M187" s="8"/>
    </row>
    <row r="188" customFormat="false" ht="15" hidden="false" customHeight="false" outlineLevel="0" collapsed="false">
      <c r="A188" s="9"/>
      <c r="B188" s="8"/>
      <c r="C188" s="8"/>
      <c r="D188" s="7"/>
      <c r="E188" s="8" t="str">
        <f aca="false">IFERROR(VLOOKUP($D188,商品资料!$A:$F,2,0),"")</f>
        <v/>
      </c>
      <c r="F188" s="8" t="str">
        <f aca="false">IFERROR(VLOOKUP($D188,商品资料!$A:$F,3,0),"")</f>
        <v/>
      </c>
      <c r="G188" s="8" t="str">
        <f aca="false">IFERROR(VLOOKUP($D188,商品资料!$A:$F,4,0),"")</f>
        <v/>
      </c>
      <c r="H188" s="8"/>
      <c r="I188" s="8"/>
      <c r="J188" s="10" t="str">
        <f aca="false">IF(AND($H188&lt;&gt;"",$I188&lt;&gt;""),$H188*$I188,"")</f>
        <v/>
      </c>
      <c r="K188" s="8"/>
      <c r="L188" s="8"/>
      <c r="M188" s="8"/>
    </row>
    <row r="189" customFormat="false" ht="15" hidden="false" customHeight="false" outlineLevel="0" collapsed="false">
      <c r="A189" s="9"/>
      <c r="B189" s="8"/>
      <c r="C189" s="8"/>
      <c r="D189" s="7"/>
      <c r="E189" s="8" t="str">
        <f aca="false">IFERROR(VLOOKUP($D189,商品资料!$A:$F,2,0),"")</f>
        <v/>
      </c>
      <c r="F189" s="8" t="str">
        <f aca="false">IFERROR(VLOOKUP($D189,商品资料!$A:$F,3,0),"")</f>
        <v/>
      </c>
      <c r="G189" s="8" t="str">
        <f aca="false">IFERROR(VLOOKUP($D189,商品资料!$A:$F,4,0),"")</f>
        <v/>
      </c>
      <c r="H189" s="8"/>
      <c r="I189" s="8"/>
      <c r="J189" s="10" t="str">
        <f aca="false">IF(AND($H189&lt;&gt;"",$I189&lt;&gt;""),$H189*$I189,"")</f>
        <v/>
      </c>
      <c r="K189" s="8"/>
      <c r="L189" s="8"/>
      <c r="M189" s="8"/>
    </row>
    <row r="190" customFormat="false" ht="15" hidden="false" customHeight="false" outlineLevel="0" collapsed="false">
      <c r="A190" s="9"/>
      <c r="B190" s="8"/>
      <c r="C190" s="8"/>
      <c r="D190" s="7"/>
      <c r="E190" s="8" t="str">
        <f aca="false">IFERROR(VLOOKUP($D190,商品资料!$A:$F,2,0),"")</f>
        <v/>
      </c>
      <c r="F190" s="8" t="str">
        <f aca="false">IFERROR(VLOOKUP($D190,商品资料!$A:$F,3,0),"")</f>
        <v/>
      </c>
      <c r="G190" s="8" t="str">
        <f aca="false">IFERROR(VLOOKUP($D190,商品资料!$A:$F,4,0),"")</f>
        <v/>
      </c>
      <c r="H190" s="8"/>
      <c r="I190" s="8"/>
      <c r="J190" s="10" t="str">
        <f aca="false">IF(AND($H190&lt;&gt;"",$I190&lt;&gt;""),$H190*$I190,"")</f>
        <v/>
      </c>
      <c r="K190" s="8"/>
      <c r="L190" s="8"/>
      <c r="M190" s="8"/>
    </row>
    <row r="191" customFormat="false" ht="15" hidden="false" customHeight="false" outlineLevel="0" collapsed="false">
      <c r="A191" s="9"/>
      <c r="B191" s="8"/>
      <c r="C191" s="8"/>
      <c r="D191" s="7"/>
      <c r="E191" s="8" t="str">
        <f aca="false">IFERROR(VLOOKUP($D191,商品资料!$A:$F,2,0),"")</f>
        <v/>
      </c>
      <c r="F191" s="8" t="str">
        <f aca="false">IFERROR(VLOOKUP($D191,商品资料!$A:$F,3,0),"")</f>
        <v/>
      </c>
      <c r="G191" s="8" t="str">
        <f aca="false">IFERROR(VLOOKUP($D191,商品资料!$A:$F,4,0),"")</f>
        <v/>
      </c>
      <c r="H191" s="8"/>
      <c r="I191" s="8"/>
      <c r="J191" s="10" t="str">
        <f aca="false">IF(AND($H191&lt;&gt;"",$I191&lt;&gt;""),$H191*$I191,"")</f>
        <v/>
      </c>
      <c r="K191" s="8"/>
      <c r="L191" s="8"/>
      <c r="M191" s="8"/>
    </row>
    <row r="192" customFormat="false" ht="15" hidden="false" customHeight="false" outlineLevel="0" collapsed="false">
      <c r="A192" s="9"/>
      <c r="B192" s="8"/>
      <c r="C192" s="8"/>
      <c r="D192" s="7"/>
      <c r="E192" s="8" t="str">
        <f aca="false">IFERROR(VLOOKUP($D192,商品资料!$A:$F,2,0),"")</f>
        <v/>
      </c>
      <c r="F192" s="8" t="str">
        <f aca="false">IFERROR(VLOOKUP($D192,商品资料!$A:$F,3,0),"")</f>
        <v/>
      </c>
      <c r="G192" s="8" t="str">
        <f aca="false">IFERROR(VLOOKUP($D192,商品资料!$A:$F,4,0),"")</f>
        <v/>
      </c>
      <c r="H192" s="8"/>
      <c r="I192" s="8"/>
      <c r="J192" s="10" t="str">
        <f aca="false">IF(AND($H192&lt;&gt;"",$I192&lt;&gt;""),$H192*$I192,"")</f>
        <v/>
      </c>
      <c r="K192" s="8"/>
      <c r="L192" s="8"/>
      <c r="M192" s="8"/>
    </row>
    <row r="193" customFormat="false" ht="15" hidden="false" customHeight="false" outlineLevel="0" collapsed="false">
      <c r="A193" s="9"/>
      <c r="B193" s="8"/>
      <c r="C193" s="8"/>
      <c r="D193" s="7"/>
      <c r="E193" s="8" t="str">
        <f aca="false">IFERROR(VLOOKUP($D193,商品资料!$A:$F,2,0),"")</f>
        <v/>
      </c>
      <c r="F193" s="8" t="str">
        <f aca="false">IFERROR(VLOOKUP($D193,商品资料!$A:$F,3,0),"")</f>
        <v/>
      </c>
      <c r="G193" s="8" t="str">
        <f aca="false">IFERROR(VLOOKUP($D193,商品资料!$A:$F,4,0),"")</f>
        <v/>
      </c>
      <c r="H193" s="8"/>
      <c r="I193" s="8"/>
      <c r="J193" s="10" t="str">
        <f aca="false">IF(AND($H193&lt;&gt;"",$I193&lt;&gt;""),$H193*$I193,"")</f>
        <v/>
      </c>
      <c r="K193" s="8"/>
      <c r="L193" s="8"/>
      <c r="M193" s="8"/>
    </row>
    <row r="194" customFormat="false" ht="15" hidden="false" customHeight="false" outlineLevel="0" collapsed="false">
      <c r="A194" s="9"/>
      <c r="B194" s="8"/>
      <c r="C194" s="8"/>
      <c r="D194" s="7"/>
      <c r="E194" s="8" t="str">
        <f aca="false">IFERROR(VLOOKUP($D194,商品资料!$A:$F,2,0),"")</f>
        <v/>
      </c>
      <c r="F194" s="8" t="str">
        <f aca="false">IFERROR(VLOOKUP($D194,商品资料!$A:$F,3,0),"")</f>
        <v/>
      </c>
      <c r="G194" s="8" t="str">
        <f aca="false">IFERROR(VLOOKUP($D194,商品资料!$A:$F,4,0),"")</f>
        <v/>
      </c>
      <c r="H194" s="8"/>
      <c r="I194" s="8"/>
      <c r="J194" s="10" t="str">
        <f aca="false">IF(AND($H194&lt;&gt;"",$I194&lt;&gt;""),$H194*$I194,"")</f>
        <v/>
      </c>
      <c r="K194" s="8"/>
      <c r="L194" s="8"/>
      <c r="M194" s="8"/>
    </row>
    <row r="195" customFormat="false" ht="15" hidden="false" customHeight="false" outlineLevel="0" collapsed="false">
      <c r="A195" s="9"/>
      <c r="B195" s="8"/>
      <c r="C195" s="8"/>
      <c r="D195" s="7"/>
      <c r="E195" s="8" t="str">
        <f aca="false">IFERROR(VLOOKUP($D195,商品资料!$A:$F,2,0),"")</f>
        <v/>
      </c>
      <c r="F195" s="8" t="str">
        <f aca="false">IFERROR(VLOOKUP($D195,商品资料!$A:$F,3,0),"")</f>
        <v/>
      </c>
      <c r="G195" s="8" t="str">
        <f aca="false">IFERROR(VLOOKUP($D195,商品资料!$A:$F,4,0),"")</f>
        <v/>
      </c>
      <c r="H195" s="8"/>
      <c r="I195" s="8"/>
      <c r="J195" s="10" t="str">
        <f aca="false">IF(AND($H195&lt;&gt;"",$I195&lt;&gt;""),$H195*$I195,"")</f>
        <v/>
      </c>
      <c r="K195" s="8"/>
      <c r="L195" s="8"/>
      <c r="M195" s="8"/>
    </row>
    <row r="196" customFormat="false" ht="15" hidden="false" customHeight="false" outlineLevel="0" collapsed="false">
      <c r="A196" s="9"/>
      <c r="B196" s="8"/>
      <c r="C196" s="8"/>
      <c r="D196" s="7"/>
      <c r="E196" s="8" t="str">
        <f aca="false">IFERROR(VLOOKUP($D196,商品资料!$A:$F,2,0),"")</f>
        <v/>
      </c>
      <c r="F196" s="8" t="str">
        <f aca="false">IFERROR(VLOOKUP($D196,商品资料!$A:$F,3,0),"")</f>
        <v/>
      </c>
      <c r="G196" s="8" t="str">
        <f aca="false">IFERROR(VLOOKUP($D196,商品资料!$A:$F,4,0),"")</f>
        <v/>
      </c>
      <c r="H196" s="8"/>
      <c r="I196" s="8"/>
      <c r="J196" s="10" t="str">
        <f aca="false">IF(AND($H196&lt;&gt;"",$I196&lt;&gt;""),$H196*$I196,"")</f>
        <v/>
      </c>
      <c r="K196" s="8"/>
      <c r="L196" s="8"/>
      <c r="M196" s="8"/>
    </row>
    <row r="197" customFormat="false" ht="15" hidden="false" customHeight="false" outlineLevel="0" collapsed="false">
      <c r="A197" s="9"/>
      <c r="B197" s="8"/>
      <c r="C197" s="8"/>
      <c r="D197" s="7"/>
      <c r="E197" s="8" t="str">
        <f aca="false">IFERROR(VLOOKUP($D197,商品资料!$A:$F,2,0),"")</f>
        <v/>
      </c>
      <c r="F197" s="8" t="str">
        <f aca="false">IFERROR(VLOOKUP($D197,商品资料!$A:$F,3,0),"")</f>
        <v/>
      </c>
      <c r="G197" s="8" t="str">
        <f aca="false">IFERROR(VLOOKUP($D197,商品资料!$A:$F,4,0),"")</f>
        <v/>
      </c>
      <c r="H197" s="8"/>
      <c r="I197" s="8"/>
      <c r="J197" s="10" t="str">
        <f aca="false">IF(AND($H197&lt;&gt;"",$I197&lt;&gt;""),$H197*$I197,"")</f>
        <v/>
      </c>
      <c r="K197" s="8"/>
      <c r="L197" s="8"/>
      <c r="M197" s="8"/>
    </row>
    <row r="198" customFormat="false" ht="15" hidden="false" customHeight="false" outlineLevel="0" collapsed="false">
      <c r="A198" s="9"/>
      <c r="B198" s="8"/>
      <c r="C198" s="8"/>
      <c r="D198" s="7"/>
      <c r="E198" s="8" t="str">
        <f aca="false">IFERROR(VLOOKUP($D198,商品资料!$A:$F,2,0),"")</f>
        <v/>
      </c>
      <c r="F198" s="8" t="str">
        <f aca="false">IFERROR(VLOOKUP($D198,商品资料!$A:$F,3,0),"")</f>
        <v/>
      </c>
      <c r="G198" s="8" t="str">
        <f aca="false">IFERROR(VLOOKUP($D198,商品资料!$A:$F,4,0),"")</f>
        <v/>
      </c>
      <c r="H198" s="8"/>
      <c r="I198" s="8"/>
      <c r="J198" s="10" t="str">
        <f aca="false">IF(AND($H198&lt;&gt;"",$I198&lt;&gt;""),$H198*$I198,"")</f>
        <v/>
      </c>
      <c r="K198" s="8"/>
      <c r="L198" s="8"/>
      <c r="M198" s="8"/>
    </row>
    <row r="199" customFormat="false" ht="15" hidden="false" customHeight="false" outlineLevel="0" collapsed="false">
      <c r="A199" s="9"/>
      <c r="B199" s="8"/>
      <c r="C199" s="8"/>
      <c r="D199" s="7"/>
      <c r="E199" s="8" t="str">
        <f aca="false">IFERROR(VLOOKUP($D199,商品资料!$A:$F,2,0),"")</f>
        <v/>
      </c>
      <c r="F199" s="8" t="str">
        <f aca="false">IFERROR(VLOOKUP($D199,商品资料!$A:$F,3,0),"")</f>
        <v/>
      </c>
      <c r="G199" s="8" t="str">
        <f aca="false">IFERROR(VLOOKUP($D199,商品资料!$A:$F,4,0),"")</f>
        <v/>
      </c>
      <c r="H199" s="8"/>
      <c r="I199" s="8"/>
      <c r="J199" s="10" t="str">
        <f aca="false">IF(AND($H199&lt;&gt;"",$I199&lt;&gt;""),$H199*$I199,"")</f>
        <v/>
      </c>
      <c r="K199" s="8"/>
      <c r="L199" s="8"/>
      <c r="M199" s="8"/>
    </row>
    <row r="200" customFormat="false" ht="15" hidden="false" customHeight="false" outlineLevel="0" collapsed="false">
      <c r="A200" s="9"/>
      <c r="B200" s="8"/>
      <c r="C200" s="8"/>
      <c r="D200" s="7"/>
      <c r="E200" s="8" t="str">
        <f aca="false">IFERROR(VLOOKUP($D200,商品资料!$A:$F,2,0),"")</f>
        <v/>
      </c>
      <c r="F200" s="8" t="str">
        <f aca="false">IFERROR(VLOOKUP($D200,商品资料!$A:$F,3,0),"")</f>
        <v/>
      </c>
      <c r="G200" s="8" t="str">
        <f aca="false">IFERROR(VLOOKUP($D200,商品资料!$A:$F,4,0),"")</f>
        <v/>
      </c>
      <c r="H200" s="8"/>
      <c r="I200" s="8"/>
      <c r="J200" s="10" t="str">
        <f aca="false">IF(AND($H200&lt;&gt;"",$I200&lt;&gt;""),$H200*$I200,"")</f>
        <v/>
      </c>
      <c r="K200" s="8"/>
      <c r="L200" s="8"/>
      <c r="M200" s="8"/>
    </row>
    <row r="201" customFormat="false" ht="15" hidden="false" customHeight="false" outlineLevel="0" collapsed="false">
      <c r="A201" s="9"/>
      <c r="B201" s="8"/>
      <c r="C201" s="8"/>
      <c r="D201" s="7"/>
      <c r="E201" s="8" t="str">
        <f aca="false">IFERROR(VLOOKUP($D201,商品资料!$A:$F,2,0),"")</f>
        <v/>
      </c>
      <c r="F201" s="8" t="str">
        <f aca="false">IFERROR(VLOOKUP($D201,商品资料!$A:$F,3,0),"")</f>
        <v/>
      </c>
      <c r="G201" s="8" t="str">
        <f aca="false">IFERROR(VLOOKUP($D201,商品资料!$A:$F,4,0),"")</f>
        <v/>
      </c>
      <c r="H201" s="8"/>
      <c r="I201" s="8"/>
      <c r="J201" s="10" t="str">
        <f aca="false">IF(AND($H201&lt;&gt;"",$I201&lt;&gt;""),$H201*$I201,"")</f>
        <v/>
      </c>
      <c r="K201" s="8"/>
      <c r="L201" s="8"/>
      <c r="M201" s="8"/>
    </row>
    <row r="202" customFormat="false" ht="15" hidden="false" customHeight="false" outlineLevel="0" collapsed="false">
      <c r="A202" s="9"/>
      <c r="B202" s="8"/>
      <c r="C202" s="8"/>
      <c r="D202" s="7"/>
      <c r="E202" s="8" t="str">
        <f aca="false">IFERROR(VLOOKUP($D202,商品资料!$A:$F,2,0),"")</f>
        <v/>
      </c>
      <c r="F202" s="8" t="str">
        <f aca="false">IFERROR(VLOOKUP($D202,商品资料!$A:$F,3,0),"")</f>
        <v/>
      </c>
      <c r="G202" s="8" t="str">
        <f aca="false">IFERROR(VLOOKUP($D202,商品资料!$A:$F,4,0),"")</f>
        <v/>
      </c>
      <c r="H202" s="8"/>
      <c r="I202" s="8"/>
      <c r="J202" s="10" t="str">
        <f aca="false">IF(AND($H202&lt;&gt;"",$I202&lt;&gt;""),$H202*$I202,"")</f>
        <v/>
      </c>
      <c r="K202" s="8"/>
      <c r="L202" s="8"/>
      <c r="M202" s="8"/>
    </row>
    <row r="203" customFormat="false" ht="15" hidden="false" customHeight="false" outlineLevel="0" collapsed="false">
      <c r="A203" s="9"/>
      <c r="B203" s="8"/>
      <c r="C203" s="8"/>
      <c r="D203" s="7"/>
      <c r="E203" s="8" t="str">
        <f aca="false">IFERROR(VLOOKUP($D203,商品资料!$A:$F,2,0),"")</f>
        <v/>
      </c>
      <c r="F203" s="8" t="str">
        <f aca="false">IFERROR(VLOOKUP($D203,商品资料!$A:$F,3,0),"")</f>
        <v/>
      </c>
      <c r="G203" s="8" t="str">
        <f aca="false">IFERROR(VLOOKUP($D203,商品资料!$A:$F,4,0),"")</f>
        <v/>
      </c>
      <c r="H203" s="8"/>
      <c r="I203" s="8"/>
      <c r="J203" s="10" t="str">
        <f aca="false">IF(AND($H203&lt;&gt;"",$I203&lt;&gt;""),$H203*$I203,"")</f>
        <v/>
      </c>
      <c r="K203" s="8"/>
      <c r="L203" s="8"/>
      <c r="M203" s="8"/>
    </row>
    <row r="204" customFormat="false" ht="15" hidden="false" customHeight="false" outlineLevel="0" collapsed="false">
      <c r="A204" s="9"/>
      <c r="B204" s="8"/>
      <c r="C204" s="8"/>
      <c r="D204" s="7"/>
      <c r="E204" s="8" t="str">
        <f aca="false">IFERROR(VLOOKUP($D204,商品资料!$A:$F,2,0),"")</f>
        <v/>
      </c>
      <c r="F204" s="8" t="str">
        <f aca="false">IFERROR(VLOOKUP($D204,商品资料!$A:$F,3,0),"")</f>
        <v/>
      </c>
      <c r="G204" s="8" t="str">
        <f aca="false">IFERROR(VLOOKUP($D204,商品资料!$A:$F,4,0),"")</f>
        <v/>
      </c>
      <c r="H204" s="8"/>
      <c r="I204" s="8"/>
      <c r="J204" s="10" t="str">
        <f aca="false">IF(AND($H204&lt;&gt;"",$I204&lt;&gt;""),$H204*$I204,"")</f>
        <v/>
      </c>
      <c r="K204" s="8"/>
      <c r="L204" s="8"/>
      <c r="M204" s="8"/>
    </row>
    <row r="205" customFormat="false" ht="15" hidden="false" customHeight="false" outlineLevel="0" collapsed="false">
      <c r="A205" s="9"/>
      <c r="B205" s="8"/>
      <c r="C205" s="8"/>
      <c r="D205" s="7"/>
      <c r="E205" s="8" t="str">
        <f aca="false">IFERROR(VLOOKUP($D205,商品资料!$A:$F,2,0),"")</f>
        <v/>
      </c>
      <c r="F205" s="8" t="str">
        <f aca="false">IFERROR(VLOOKUP($D205,商品资料!$A:$F,3,0),"")</f>
        <v/>
      </c>
      <c r="G205" s="8" t="str">
        <f aca="false">IFERROR(VLOOKUP($D205,商品资料!$A:$F,4,0),"")</f>
        <v/>
      </c>
      <c r="H205" s="8"/>
      <c r="I205" s="8"/>
      <c r="J205" s="10" t="str">
        <f aca="false">IF(AND($H205&lt;&gt;"",$I205&lt;&gt;""),$H205*$I205,"")</f>
        <v/>
      </c>
      <c r="K205" s="8"/>
      <c r="L205" s="8"/>
      <c r="M205" s="8"/>
    </row>
    <row r="206" customFormat="false" ht="15" hidden="false" customHeight="false" outlineLevel="0" collapsed="false">
      <c r="A206" s="9"/>
      <c r="B206" s="8"/>
      <c r="C206" s="8"/>
      <c r="D206" s="7"/>
      <c r="E206" s="8" t="str">
        <f aca="false">IFERROR(VLOOKUP($D206,商品资料!$A:$F,2,0),"")</f>
        <v/>
      </c>
      <c r="F206" s="8" t="str">
        <f aca="false">IFERROR(VLOOKUP($D206,商品资料!$A:$F,3,0),"")</f>
        <v/>
      </c>
      <c r="G206" s="8" t="str">
        <f aca="false">IFERROR(VLOOKUP($D206,商品资料!$A:$F,4,0),"")</f>
        <v/>
      </c>
      <c r="H206" s="8"/>
      <c r="I206" s="8"/>
      <c r="J206" s="10" t="str">
        <f aca="false">IF(AND($H206&lt;&gt;"",$I206&lt;&gt;""),$H206*$I206,"")</f>
        <v/>
      </c>
      <c r="K206" s="8"/>
      <c r="L206" s="8"/>
      <c r="M206" s="8"/>
    </row>
    <row r="207" customFormat="false" ht="15" hidden="false" customHeight="false" outlineLevel="0" collapsed="false">
      <c r="A207" s="9"/>
      <c r="B207" s="8"/>
      <c r="C207" s="8"/>
      <c r="D207" s="7"/>
      <c r="E207" s="8" t="str">
        <f aca="false">IFERROR(VLOOKUP($D207,商品资料!$A:$F,2,0),"")</f>
        <v/>
      </c>
      <c r="F207" s="8" t="str">
        <f aca="false">IFERROR(VLOOKUP($D207,商品资料!$A:$F,3,0),"")</f>
        <v/>
      </c>
      <c r="G207" s="8" t="str">
        <f aca="false">IFERROR(VLOOKUP($D207,商品资料!$A:$F,4,0),"")</f>
        <v/>
      </c>
      <c r="H207" s="8"/>
      <c r="I207" s="8"/>
      <c r="J207" s="10" t="str">
        <f aca="false">IF(AND($H207&lt;&gt;"",$I207&lt;&gt;""),$H207*$I207,"")</f>
        <v/>
      </c>
      <c r="K207" s="8"/>
      <c r="L207" s="8"/>
      <c r="M207" s="8"/>
    </row>
    <row r="208" customFormat="false" ht="15" hidden="false" customHeight="false" outlineLevel="0" collapsed="false">
      <c r="A208" s="9"/>
      <c r="B208" s="8"/>
      <c r="C208" s="8"/>
      <c r="D208" s="7"/>
      <c r="E208" s="8" t="str">
        <f aca="false">IFERROR(VLOOKUP($D208,商品资料!$A:$F,2,0),"")</f>
        <v/>
      </c>
      <c r="F208" s="8" t="str">
        <f aca="false">IFERROR(VLOOKUP($D208,商品资料!$A:$F,3,0),"")</f>
        <v/>
      </c>
      <c r="G208" s="8" t="str">
        <f aca="false">IFERROR(VLOOKUP($D208,商品资料!$A:$F,4,0),"")</f>
        <v/>
      </c>
      <c r="H208" s="8"/>
      <c r="I208" s="8"/>
      <c r="J208" s="10" t="str">
        <f aca="false">IF(AND($H208&lt;&gt;"",$I208&lt;&gt;""),$H208*$I208,"")</f>
        <v/>
      </c>
      <c r="K208" s="8"/>
      <c r="L208" s="8"/>
      <c r="M208" s="8"/>
    </row>
    <row r="209" customFormat="false" ht="15" hidden="false" customHeight="false" outlineLevel="0" collapsed="false">
      <c r="A209" s="9"/>
      <c r="B209" s="8"/>
      <c r="C209" s="8"/>
      <c r="D209" s="7"/>
      <c r="E209" s="8" t="str">
        <f aca="false">IFERROR(VLOOKUP($D209,商品资料!$A:$F,2,0),"")</f>
        <v/>
      </c>
      <c r="F209" s="8" t="str">
        <f aca="false">IFERROR(VLOOKUP($D209,商品资料!$A:$F,3,0),"")</f>
        <v/>
      </c>
      <c r="G209" s="8" t="str">
        <f aca="false">IFERROR(VLOOKUP($D209,商品资料!$A:$F,4,0),"")</f>
        <v/>
      </c>
      <c r="H209" s="8"/>
      <c r="I209" s="8"/>
      <c r="J209" s="10" t="str">
        <f aca="false">IF(AND($H209&lt;&gt;"",$I209&lt;&gt;""),$H209*$I209,"")</f>
        <v/>
      </c>
      <c r="K209" s="8"/>
      <c r="L209" s="8"/>
      <c r="M209" s="8"/>
    </row>
    <row r="210" customFormat="false" ht="15" hidden="false" customHeight="false" outlineLevel="0" collapsed="false">
      <c r="A210" s="9"/>
      <c r="B210" s="8"/>
      <c r="C210" s="8"/>
      <c r="D210" s="7"/>
      <c r="E210" s="8" t="str">
        <f aca="false">IFERROR(VLOOKUP($D210,商品资料!$A:$F,2,0),"")</f>
        <v/>
      </c>
      <c r="F210" s="8" t="str">
        <f aca="false">IFERROR(VLOOKUP($D210,商品资料!$A:$F,3,0),"")</f>
        <v/>
      </c>
      <c r="G210" s="8" t="str">
        <f aca="false">IFERROR(VLOOKUP($D210,商品资料!$A:$F,4,0),"")</f>
        <v/>
      </c>
      <c r="H210" s="8"/>
      <c r="I210" s="8"/>
      <c r="J210" s="10" t="str">
        <f aca="false">IF(AND($H210&lt;&gt;"",$I210&lt;&gt;""),$H210*$I210,"")</f>
        <v/>
      </c>
      <c r="K210" s="8"/>
      <c r="L210" s="8"/>
      <c r="M210" s="8"/>
    </row>
    <row r="211" customFormat="false" ht="15" hidden="false" customHeight="false" outlineLevel="0" collapsed="false">
      <c r="A211" s="9"/>
      <c r="B211" s="8"/>
      <c r="C211" s="8"/>
      <c r="D211" s="7"/>
      <c r="E211" s="8" t="str">
        <f aca="false">IFERROR(VLOOKUP($D211,商品资料!$A:$F,2,0),"")</f>
        <v/>
      </c>
      <c r="F211" s="8" t="str">
        <f aca="false">IFERROR(VLOOKUP($D211,商品资料!$A:$F,3,0),"")</f>
        <v/>
      </c>
      <c r="G211" s="8" t="str">
        <f aca="false">IFERROR(VLOOKUP($D211,商品资料!$A:$F,4,0),"")</f>
        <v/>
      </c>
      <c r="H211" s="8"/>
      <c r="I211" s="8"/>
      <c r="J211" s="10" t="str">
        <f aca="false">IF(AND($H211&lt;&gt;"",$I211&lt;&gt;""),$H211*$I211,"")</f>
        <v/>
      </c>
      <c r="K211" s="8"/>
      <c r="L211" s="8"/>
      <c r="M211" s="8"/>
    </row>
    <row r="212" customFormat="false" ht="15" hidden="false" customHeight="false" outlineLevel="0" collapsed="false">
      <c r="A212" s="9"/>
      <c r="B212" s="8"/>
      <c r="C212" s="8"/>
      <c r="D212" s="7"/>
      <c r="E212" s="8" t="str">
        <f aca="false">IFERROR(VLOOKUP($D212,商品资料!$A:$F,2,0),"")</f>
        <v/>
      </c>
      <c r="F212" s="8" t="str">
        <f aca="false">IFERROR(VLOOKUP($D212,商品资料!$A:$F,3,0),"")</f>
        <v/>
      </c>
      <c r="G212" s="8" t="str">
        <f aca="false">IFERROR(VLOOKUP($D212,商品资料!$A:$F,4,0),"")</f>
        <v/>
      </c>
      <c r="H212" s="8"/>
      <c r="I212" s="8"/>
      <c r="J212" s="10" t="str">
        <f aca="false">IF(AND($H212&lt;&gt;"",$I212&lt;&gt;""),$H212*$I212,"")</f>
        <v/>
      </c>
      <c r="K212" s="8"/>
      <c r="L212" s="8"/>
      <c r="M212" s="8"/>
    </row>
    <row r="213" customFormat="false" ht="15" hidden="false" customHeight="false" outlineLevel="0" collapsed="false">
      <c r="A213" s="9"/>
      <c r="B213" s="8"/>
      <c r="C213" s="8"/>
      <c r="D213" s="7"/>
      <c r="E213" s="8" t="str">
        <f aca="false">IFERROR(VLOOKUP($D213,商品资料!$A:$F,2,0),"")</f>
        <v/>
      </c>
      <c r="F213" s="8" t="str">
        <f aca="false">IFERROR(VLOOKUP($D213,商品资料!$A:$F,3,0),"")</f>
        <v/>
      </c>
      <c r="G213" s="8" t="str">
        <f aca="false">IFERROR(VLOOKUP($D213,商品资料!$A:$F,4,0),"")</f>
        <v/>
      </c>
      <c r="H213" s="8"/>
      <c r="I213" s="8"/>
      <c r="J213" s="10" t="str">
        <f aca="false">IF(AND($H213&lt;&gt;"",$I213&lt;&gt;""),$H213*$I213,"")</f>
        <v/>
      </c>
      <c r="K213" s="8"/>
      <c r="L213" s="8"/>
      <c r="M213" s="8"/>
    </row>
    <row r="214" customFormat="false" ht="15" hidden="false" customHeight="false" outlineLevel="0" collapsed="false">
      <c r="A214" s="9"/>
      <c r="B214" s="8"/>
      <c r="C214" s="8"/>
      <c r="D214" s="7"/>
      <c r="E214" s="8" t="str">
        <f aca="false">IFERROR(VLOOKUP($D214,商品资料!$A:$F,2,0),"")</f>
        <v/>
      </c>
      <c r="F214" s="8" t="str">
        <f aca="false">IFERROR(VLOOKUP($D214,商品资料!$A:$F,3,0),"")</f>
        <v/>
      </c>
      <c r="G214" s="8" t="str">
        <f aca="false">IFERROR(VLOOKUP($D214,商品资料!$A:$F,4,0),"")</f>
        <v/>
      </c>
      <c r="H214" s="8"/>
      <c r="I214" s="8"/>
      <c r="J214" s="10" t="str">
        <f aca="false">IF(AND($H214&lt;&gt;"",$I214&lt;&gt;""),$H214*$I214,"")</f>
        <v/>
      </c>
      <c r="K214" s="8"/>
      <c r="L214" s="8"/>
      <c r="M214" s="8"/>
    </row>
    <row r="215" customFormat="false" ht="15" hidden="false" customHeight="false" outlineLevel="0" collapsed="false">
      <c r="A215" s="9"/>
      <c r="B215" s="8"/>
      <c r="C215" s="8"/>
      <c r="D215" s="7"/>
      <c r="E215" s="8" t="str">
        <f aca="false">IFERROR(VLOOKUP($D215,商品资料!$A:$F,2,0),"")</f>
        <v/>
      </c>
      <c r="F215" s="8" t="str">
        <f aca="false">IFERROR(VLOOKUP($D215,商品资料!$A:$F,3,0),"")</f>
        <v/>
      </c>
      <c r="G215" s="8" t="str">
        <f aca="false">IFERROR(VLOOKUP($D215,商品资料!$A:$F,4,0),"")</f>
        <v/>
      </c>
      <c r="H215" s="8"/>
      <c r="I215" s="8"/>
      <c r="J215" s="10" t="str">
        <f aca="false">IF(AND($H215&lt;&gt;"",$I215&lt;&gt;""),$H215*$I215,"")</f>
        <v/>
      </c>
      <c r="K215" s="8"/>
      <c r="L215" s="8"/>
      <c r="M215" s="8"/>
    </row>
    <row r="216" customFormat="false" ht="15" hidden="false" customHeight="false" outlineLevel="0" collapsed="false">
      <c r="A216" s="9"/>
      <c r="B216" s="8"/>
      <c r="C216" s="8"/>
      <c r="D216" s="7"/>
      <c r="E216" s="8" t="str">
        <f aca="false">IFERROR(VLOOKUP($D216,商品资料!$A:$F,2,0),"")</f>
        <v/>
      </c>
      <c r="F216" s="8" t="str">
        <f aca="false">IFERROR(VLOOKUP($D216,商品资料!$A:$F,3,0),"")</f>
        <v/>
      </c>
      <c r="G216" s="8" t="str">
        <f aca="false">IFERROR(VLOOKUP($D216,商品资料!$A:$F,4,0),"")</f>
        <v/>
      </c>
      <c r="H216" s="8"/>
      <c r="I216" s="8"/>
      <c r="J216" s="10" t="str">
        <f aca="false">IF(AND($H216&lt;&gt;"",$I216&lt;&gt;""),$H216*$I216,"")</f>
        <v/>
      </c>
      <c r="K216" s="8"/>
      <c r="L216" s="8"/>
      <c r="M216" s="8"/>
    </row>
    <row r="217" customFormat="false" ht="15" hidden="false" customHeight="false" outlineLevel="0" collapsed="false">
      <c r="A217" s="9"/>
      <c r="B217" s="8"/>
      <c r="C217" s="8"/>
      <c r="D217" s="7"/>
      <c r="E217" s="8" t="str">
        <f aca="false">IFERROR(VLOOKUP($D217,商品资料!$A:$F,2,0),"")</f>
        <v/>
      </c>
      <c r="F217" s="8" t="str">
        <f aca="false">IFERROR(VLOOKUP($D217,商品资料!$A:$F,3,0),"")</f>
        <v/>
      </c>
      <c r="G217" s="8" t="str">
        <f aca="false">IFERROR(VLOOKUP($D217,商品资料!$A:$F,4,0),"")</f>
        <v/>
      </c>
      <c r="H217" s="8"/>
      <c r="I217" s="8"/>
      <c r="J217" s="10" t="str">
        <f aca="false">IF(AND($H217&lt;&gt;"",$I217&lt;&gt;""),$H217*$I217,"")</f>
        <v/>
      </c>
      <c r="K217" s="8"/>
      <c r="L217" s="8"/>
      <c r="M217" s="8"/>
    </row>
    <row r="218" customFormat="false" ht="15" hidden="false" customHeight="false" outlineLevel="0" collapsed="false">
      <c r="A218" s="9"/>
      <c r="B218" s="8"/>
      <c r="C218" s="8"/>
      <c r="D218" s="7"/>
      <c r="E218" s="8" t="str">
        <f aca="false">IFERROR(VLOOKUP($D218,商品资料!$A:$F,2,0),"")</f>
        <v/>
      </c>
      <c r="F218" s="8" t="str">
        <f aca="false">IFERROR(VLOOKUP($D218,商品资料!$A:$F,3,0),"")</f>
        <v/>
      </c>
      <c r="G218" s="8" t="str">
        <f aca="false">IFERROR(VLOOKUP($D218,商品资料!$A:$F,4,0),"")</f>
        <v/>
      </c>
      <c r="H218" s="8"/>
      <c r="I218" s="8"/>
      <c r="J218" s="10" t="str">
        <f aca="false">IF(AND($H218&lt;&gt;"",$I218&lt;&gt;""),$H218*$I218,"")</f>
        <v/>
      </c>
      <c r="K218" s="8"/>
      <c r="L218" s="8"/>
      <c r="M218" s="8"/>
    </row>
    <row r="219" customFormat="false" ht="15" hidden="false" customHeight="false" outlineLevel="0" collapsed="false">
      <c r="A219" s="9"/>
      <c r="B219" s="8"/>
      <c r="C219" s="8"/>
      <c r="D219" s="7"/>
      <c r="E219" s="8" t="str">
        <f aca="false">IFERROR(VLOOKUP($D219,商品资料!$A:$F,2,0),"")</f>
        <v/>
      </c>
      <c r="F219" s="8" t="str">
        <f aca="false">IFERROR(VLOOKUP($D219,商品资料!$A:$F,3,0),"")</f>
        <v/>
      </c>
      <c r="G219" s="8" t="str">
        <f aca="false">IFERROR(VLOOKUP($D219,商品资料!$A:$F,4,0),"")</f>
        <v/>
      </c>
      <c r="H219" s="8"/>
      <c r="I219" s="8"/>
      <c r="J219" s="10" t="str">
        <f aca="false">IF(AND($H219&lt;&gt;"",$I219&lt;&gt;""),$H219*$I219,"")</f>
        <v/>
      </c>
      <c r="K219" s="8"/>
      <c r="L219" s="8"/>
      <c r="M219" s="8"/>
    </row>
    <row r="220" customFormat="false" ht="15" hidden="false" customHeight="false" outlineLevel="0" collapsed="false">
      <c r="A220" s="9"/>
      <c r="B220" s="8"/>
      <c r="C220" s="8"/>
      <c r="D220" s="7"/>
      <c r="E220" s="8" t="str">
        <f aca="false">IFERROR(VLOOKUP($D220,商品资料!$A:$F,2,0),"")</f>
        <v/>
      </c>
      <c r="F220" s="8" t="str">
        <f aca="false">IFERROR(VLOOKUP($D220,商品资料!$A:$F,3,0),"")</f>
        <v/>
      </c>
      <c r="G220" s="8" t="str">
        <f aca="false">IFERROR(VLOOKUP($D220,商品资料!$A:$F,4,0),"")</f>
        <v/>
      </c>
      <c r="H220" s="8"/>
      <c r="I220" s="8"/>
      <c r="J220" s="10" t="str">
        <f aca="false">IF(AND($H220&lt;&gt;"",$I220&lt;&gt;""),$H220*$I220,"")</f>
        <v/>
      </c>
      <c r="K220" s="8"/>
      <c r="L220" s="8"/>
      <c r="M220" s="8"/>
    </row>
    <row r="221" customFormat="false" ht="15" hidden="false" customHeight="false" outlineLevel="0" collapsed="false">
      <c r="A221" s="9"/>
      <c r="B221" s="8"/>
      <c r="C221" s="8"/>
      <c r="D221" s="7"/>
      <c r="E221" s="8" t="str">
        <f aca="false">IFERROR(VLOOKUP($D221,商品资料!$A:$F,2,0),"")</f>
        <v/>
      </c>
      <c r="F221" s="8" t="str">
        <f aca="false">IFERROR(VLOOKUP($D221,商品资料!$A:$F,3,0),"")</f>
        <v/>
      </c>
      <c r="G221" s="8" t="str">
        <f aca="false">IFERROR(VLOOKUP($D221,商品资料!$A:$F,4,0),"")</f>
        <v/>
      </c>
      <c r="H221" s="8"/>
      <c r="I221" s="8"/>
      <c r="J221" s="10" t="str">
        <f aca="false">IF(AND($H221&lt;&gt;"",$I221&lt;&gt;""),$H221*$I221,"")</f>
        <v/>
      </c>
      <c r="K221" s="8"/>
      <c r="L221" s="8"/>
      <c r="M221" s="8"/>
    </row>
    <row r="222" customFormat="false" ht="15" hidden="false" customHeight="false" outlineLevel="0" collapsed="false">
      <c r="A222" s="9"/>
      <c r="B222" s="8"/>
      <c r="C222" s="8"/>
      <c r="D222" s="7"/>
      <c r="E222" s="8" t="str">
        <f aca="false">IFERROR(VLOOKUP($D222,商品资料!$A:$F,2,0),"")</f>
        <v/>
      </c>
      <c r="F222" s="8" t="str">
        <f aca="false">IFERROR(VLOOKUP($D222,商品资料!$A:$F,3,0),"")</f>
        <v/>
      </c>
      <c r="G222" s="8" t="str">
        <f aca="false">IFERROR(VLOOKUP($D222,商品资料!$A:$F,4,0),"")</f>
        <v/>
      </c>
      <c r="H222" s="8"/>
      <c r="I222" s="8"/>
      <c r="J222" s="10" t="str">
        <f aca="false">IF(AND($H222&lt;&gt;"",$I222&lt;&gt;""),$H222*$I222,"")</f>
        <v/>
      </c>
      <c r="K222" s="8"/>
      <c r="L222" s="8"/>
      <c r="M222" s="8"/>
    </row>
    <row r="223" customFormat="false" ht="15" hidden="false" customHeight="false" outlineLevel="0" collapsed="false">
      <c r="A223" s="9"/>
      <c r="B223" s="8"/>
      <c r="C223" s="8"/>
      <c r="D223" s="7"/>
      <c r="E223" s="8" t="str">
        <f aca="false">IFERROR(VLOOKUP($D223,商品资料!$A:$F,2,0),"")</f>
        <v/>
      </c>
      <c r="F223" s="8" t="str">
        <f aca="false">IFERROR(VLOOKUP($D223,商品资料!$A:$F,3,0),"")</f>
        <v/>
      </c>
      <c r="G223" s="8" t="str">
        <f aca="false">IFERROR(VLOOKUP($D223,商品资料!$A:$F,4,0),"")</f>
        <v/>
      </c>
      <c r="H223" s="8"/>
      <c r="I223" s="8"/>
      <c r="J223" s="10" t="str">
        <f aca="false">IF(AND($H223&lt;&gt;"",$I223&lt;&gt;""),$H223*$I223,"")</f>
        <v/>
      </c>
      <c r="K223" s="8"/>
      <c r="L223" s="8"/>
      <c r="M223" s="8"/>
    </row>
    <row r="224" customFormat="false" ht="15" hidden="false" customHeight="false" outlineLevel="0" collapsed="false">
      <c r="A224" s="9"/>
      <c r="B224" s="8"/>
      <c r="C224" s="8"/>
      <c r="D224" s="7"/>
      <c r="E224" s="8" t="str">
        <f aca="false">IFERROR(VLOOKUP($D224,商品资料!$A:$F,2,0),"")</f>
        <v/>
      </c>
      <c r="F224" s="8" t="str">
        <f aca="false">IFERROR(VLOOKUP($D224,商品资料!$A:$F,3,0),"")</f>
        <v/>
      </c>
      <c r="G224" s="8" t="str">
        <f aca="false">IFERROR(VLOOKUP($D224,商品资料!$A:$F,4,0),"")</f>
        <v/>
      </c>
      <c r="H224" s="8"/>
      <c r="I224" s="8"/>
      <c r="J224" s="10" t="str">
        <f aca="false">IF(AND($H224&lt;&gt;"",$I224&lt;&gt;""),$H224*$I224,"")</f>
        <v/>
      </c>
      <c r="K224" s="8"/>
      <c r="L224" s="8"/>
      <c r="M224" s="8"/>
    </row>
    <row r="225" customFormat="false" ht="15" hidden="false" customHeight="false" outlineLevel="0" collapsed="false">
      <c r="A225" s="9"/>
      <c r="B225" s="8"/>
      <c r="C225" s="8"/>
      <c r="D225" s="7"/>
      <c r="E225" s="8" t="str">
        <f aca="false">IFERROR(VLOOKUP($D225,商品资料!$A:$F,2,0),"")</f>
        <v/>
      </c>
      <c r="F225" s="8" t="str">
        <f aca="false">IFERROR(VLOOKUP($D225,商品资料!$A:$F,3,0),"")</f>
        <v/>
      </c>
      <c r="G225" s="8" t="str">
        <f aca="false">IFERROR(VLOOKUP($D225,商品资料!$A:$F,4,0),"")</f>
        <v/>
      </c>
      <c r="H225" s="8"/>
      <c r="I225" s="8"/>
      <c r="J225" s="10" t="str">
        <f aca="false">IF(AND($H225&lt;&gt;"",$I225&lt;&gt;""),$H225*$I225,"")</f>
        <v/>
      </c>
      <c r="K225" s="8"/>
      <c r="L225" s="8"/>
      <c r="M225" s="8"/>
    </row>
    <row r="226" customFormat="false" ht="15" hidden="false" customHeight="false" outlineLevel="0" collapsed="false">
      <c r="A226" s="9"/>
      <c r="B226" s="8"/>
      <c r="C226" s="8"/>
      <c r="D226" s="7"/>
      <c r="E226" s="8" t="str">
        <f aca="false">IFERROR(VLOOKUP($D226,商品资料!$A:$F,2,0),"")</f>
        <v/>
      </c>
      <c r="F226" s="8" t="str">
        <f aca="false">IFERROR(VLOOKUP($D226,商品资料!$A:$F,3,0),"")</f>
        <v/>
      </c>
      <c r="G226" s="8" t="str">
        <f aca="false">IFERROR(VLOOKUP($D226,商品资料!$A:$F,4,0),"")</f>
        <v/>
      </c>
      <c r="H226" s="8"/>
      <c r="I226" s="8"/>
      <c r="J226" s="10" t="str">
        <f aca="false">IF(AND($H226&lt;&gt;"",$I226&lt;&gt;""),$H226*$I226,"")</f>
        <v/>
      </c>
      <c r="K226" s="8"/>
      <c r="L226" s="8"/>
      <c r="M226" s="8"/>
    </row>
    <row r="227" customFormat="false" ht="15" hidden="false" customHeight="false" outlineLevel="0" collapsed="false">
      <c r="A227" s="9"/>
      <c r="B227" s="8"/>
      <c r="C227" s="8"/>
      <c r="D227" s="7"/>
      <c r="E227" s="8" t="str">
        <f aca="false">IFERROR(VLOOKUP($D227,商品资料!$A:$F,2,0),"")</f>
        <v/>
      </c>
      <c r="F227" s="8" t="str">
        <f aca="false">IFERROR(VLOOKUP($D227,商品资料!$A:$F,3,0),"")</f>
        <v/>
      </c>
      <c r="G227" s="8" t="str">
        <f aca="false">IFERROR(VLOOKUP($D227,商品资料!$A:$F,4,0),"")</f>
        <v/>
      </c>
      <c r="H227" s="8"/>
      <c r="I227" s="8"/>
      <c r="J227" s="10" t="str">
        <f aca="false">IF(AND($H227&lt;&gt;"",$I227&lt;&gt;""),$H227*$I227,"")</f>
        <v/>
      </c>
      <c r="K227" s="8"/>
      <c r="L227" s="8"/>
      <c r="M227" s="8"/>
    </row>
    <row r="228" customFormat="false" ht="15" hidden="false" customHeight="false" outlineLevel="0" collapsed="false">
      <c r="A228" s="9"/>
      <c r="B228" s="8"/>
      <c r="C228" s="8"/>
      <c r="D228" s="7"/>
      <c r="E228" s="8" t="str">
        <f aca="false">IFERROR(VLOOKUP($D228,商品资料!$A:$F,2,0),"")</f>
        <v/>
      </c>
      <c r="F228" s="8" t="str">
        <f aca="false">IFERROR(VLOOKUP($D228,商品资料!$A:$F,3,0),"")</f>
        <v/>
      </c>
      <c r="G228" s="8" t="str">
        <f aca="false">IFERROR(VLOOKUP($D228,商品资料!$A:$F,4,0),"")</f>
        <v/>
      </c>
      <c r="H228" s="8"/>
      <c r="I228" s="8"/>
      <c r="J228" s="10" t="str">
        <f aca="false">IF(AND($H228&lt;&gt;"",$I228&lt;&gt;""),$H228*$I228,"")</f>
        <v/>
      </c>
      <c r="K228" s="8"/>
      <c r="L228" s="8"/>
      <c r="M228" s="8"/>
    </row>
    <row r="229" customFormat="false" ht="15" hidden="false" customHeight="false" outlineLevel="0" collapsed="false">
      <c r="A229" s="9"/>
      <c r="B229" s="8"/>
      <c r="C229" s="8"/>
      <c r="D229" s="7"/>
      <c r="E229" s="8" t="str">
        <f aca="false">IFERROR(VLOOKUP($D229,商品资料!$A:$F,2,0),"")</f>
        <v/>
      </c>
      <c r="F229" s="8" t="str">
        <f aca="false">IFERROR(VLOOKUP($D229,商品资料!$A:$F,3,0),"")</f>
        <v/>
      </c>
      <c r="G229" s="8" t="str">
        <f aca="false">IFERROR(VLOOKUP($D229,商品资料!$A:$F,4,0),"")</f>
        <v/>
      </c>
      <c r="H229" s="8"/>
      <c r="I229" s="8"/>
      <c r="J229" s="10" t="str">
        <f aca="false">IF(AND($H229&lt;&gt;"",$I229&lt;&gt;""),$H229*$I229,"")</f>
        <v/>
      </c>
      <c r="K229" s="8"/>
      <c r="L229" s="8"/>
      <c r="M229" s="8"/>
    </row>
    <row r="230" customFormat="false" ht="15" hidden="false" customHeight="false" outlineLevel="0" collapsed="false">
      <c r="A230" s="9"/>
      <c r="B230" s="8"/>
      <c r="C230" s="8"/>
      <c r="D230" s="7"/>
      <c r="E230" s="8" t="str">
        <f aca="false">IFERROR(VLOOKUP($D230,商品资料!$A:$F,2,0),"")</f>
        <v/>
      </c>
      <c r="F230" s="8" t="str">
        <f aca="false">IFERROR(VLOOKUP($D230,商品资料!$A:$F,3,0),"")</f>
        <v/>
      </c>
      <c r="G230" s="8" t="str">
        <f aca="false">IFERROR(VLOOKUP($D230,商品资料!$A:$F,4,0),"")</f>
        <v/>
      </c>
      <c r="H230" s="8"/>
      <c r="I230" s="8"/>
      <c r="J230" s="10" t="str">
        <f aca="false">IF(AND($H230&lt;&gt;"",$I230&lt;&gt;""),$H230*$I230,"")</f>
        <v/>
      </c>
      <c r="K230" s="8"/>
      <c r="L230" s="8"/>
      <c r="M230" s="8"/>
    </row>
    <row r="231" customFormat="false" ht="15" hidden="false" customHeight="false" outlineLevel="0" collapsed="false">
      <c r="A231" s="9"/>
      <c r="B231" s="8"/>
      <c r="C231" s="8"/>
      <c r="D231" s="7"/>
      <c r="E231" s="8" t="str">
        <f aca="false">IFERROR(VLOOKUP($D231,商品资料!$A:$F,2,0),"")</f>
        <v/>
      </c>
      <c r="F231" s="8" t="str">
        <f aca="false">IFERROR(VLOOKUP($D231,商品资料!$A:$F,3,0),"")</f>
        <v/>
      </c>
      <c r="G231" s="8" t="str">
        <f aca="false">IFERROR(VLOOKUP($D231,商品资料!$A:$F,4,0),"")</f>
        <v/>
      </c>
      <c r="H231" s="8"/>
      <c r="I231" s="8"/>
      <c r="J231" s="10" t="str">
        <f aca="false">IF(AND($H231&lt;&gt;"",$I231&lt;&gt;""),$H231*$I231,"")</f>
        <v/>
      </c>
      <c r="K231" s="8"/>
      <c r="L231" s="8"/>
      <c r="M231" s="8"/>
    </row>
    <row r="232" customFormat="false" ht="15" hidden="false" customHeight="false" outlineLevel="0" collapsed="false">
      <c r="A232" s="9"/>
      <c r="B232" s="8"/>
      <c r="C232" s="8"/>
      <c r="D232" s="7"/>
      <c r="E232" s="8" t="str">
        <f aca="false">IFERROR(VLOOKUP($D232,商品资料!$A:$F,2,0),"")</f>
        <v/>
      </c>
      <c r="F232" s="8" t="str">
        <f aca="false">IFERROR(VLOOKUP($D232,商品资料!$A:$F,3,0),"")</f>
        <v/>
      </c>
      <c r="G232" s="8" t="str">
        <f aca="false">IFERROR(VLOOKUP($D232,商品资料!$A:$F,4,0),"")</f>
        <v/>
      </c>
      <c r="H232" s="8"/>
      <c r="I232" s="8"/>
      <c r="J232" s="10" t="str">
        <f aca="false">IF(AND($H232&lt;&gt;"",$I232&lt;&gt;""),$H232*$I232,"")</f>
        <v/>
      </c>
      <c r="K232" s="8"/>
      <c r="L232" s="8"/>
      <c r="M232" s="8"/>
    </row>
    <row r="233" customFormat="false" ht="15" hidden="false" customHeight="false" outlineLevel="0" collapsed="false">
      <c r="A233" s="9"/>
      <c r="B233" s="8"/>
      <c r="C233" s="8"/>
      <c r="D233" s="7"/>
      <c r="E233" s="8" t="str">
        <f aca="false">IFERROR(VLOOKUP($D233,商品资料!$A:$F,2,0),"")</f>
        <v/>
      </c>
      <c r="F233" s="8" t="str">
        <f aca="false">IFERROR(VLOOKUP($D233,商品资料!$A:$F,3,0),"")</f>
        <v/>
      </c>
      <c r="G233" s="8" t="str">
        <f aca="false">IFERROR(VLOOKUP($D233,商品资料!$A:$F,4,0),"")</f>
        <v/>
      </c>
      <c r="H233" s="8"/>
      <c r="I233" s="8"/>
      <c r="J233" s="10" t="str">
        <f aca="false">IF(AND($H233&lt;&gt;"",$I233&lt;&gt;""),$H233*$I233,"")</f>
        <v/>
      </c>
      <c r="K233" s="8"/>
      <c r="L233" s="8"/>
      <c r="M233" s="8"/>
    </row>
    <row r="234" customFormat="false" ht="15" hidden="false" customHeight="false" outlineLevel="0" collapsed="false">
      <c r="A234" s="9"/>
      <c r="B234" s="8"/>
      <c r="C234" s="8"/>
      <c r="D234" s="7"/>
      <c r="E234" s="8" t="str">
        <f aca="false">IFERROR(VLOOKUP($D234,商品资料!$A:$F,2,0),"")</f>
        <v/>
      </c>
      <c r="F234" s="8" t="str">
        <f aca="false">IFERROR(VLOOKUP($D234,商品资料!$A:$F,3,0),"")</f>
        <v/>
      </c>
      <c r="G234" s="8" t="str">
        <f aca="false">IFERROR(VLOOKUP($D234,商品资料!$A:$F,4,0),"")</f>
        <v/>
      </c>
      <c r="H234" s="8"/>
      <c r="I234" s="8"/>
      <c r="J234" s="10" t="str">
        <f aca="false">IF(AND($H234&lt;&gt;"",$I234&lt;&gt;""),$H234*$I234,"")</f>
        <v/>
      </c>
      <c r="K234" s="8"/>
      <c r="L234" s="8"/>
      <c r="M234" s="8"/>
    </row>
    <row r="235" customFormat="false" ht="15" hidden="false" customHeight="false" outlineLevel="0" collapsed="false">
      <c r="A235" s="9"/>
      <c r="B235" s="8"/>
      <c r="C235" s="8"/>
      <c r="D235" s="7"/>
      <c r="E235" s="8" t="str">
        <f aca="false">IFERROR(VLOOKUP($D235,商品资料!$A:$F,2,0),"")</f>
        <v/>
      </c>
      <c r="F235" s="8" t="str">
        <f aca="false">IFERROR(VLOOKUP($D235,商品资料!$A:$F,3,0),"")</f>
        <v/>
      </c>
      <c r="G235" s="8" t="str">
        <f aca="false">IFERROR(VLOOKUP($D235,商品资料!$A:$F,4,0),"")</f>
        <v/>
      </c>
      <c r="H235" s="8"/>
      <c r="I235" s="8"/>
      <c r="J235" s="10" t="str">
        <f aca="false">IF(AND($H235&lt;&gt;"",$I235&lt;&gt;""),$H235*$I235,"")</f>
        <v/>
      </c>
      <c r="K235" s="8"/>
      <c r="L235" s="8"/>
      <c r="M235" s="8"/>
    </row>
    <row r="236" customFormat="false" ht="15" hidden="false" customHeight="false" outlineLevel="0" collapsed="false">
      <c r="A236" s="9"/>
      <c r="B236" s="8"/>
      <c r="C236" s="8"/>
      <c r="D236" s="7"/>
      <c r="E236" s="8" t="str">
        <f aca="false">IFERROR(VLOOKUP($D236,商品资料!$A:$F,2,0),"")</f>
        <v/>
      </c>
      <c r="F236" s="8" t="str">
        <f aca="false">IFERROR(VLOOKUP($D236,商品资料!$A:$F,3,0),"")</f>
        <v/>
      </c>
      <c r="G236" s="8" t="str">
        <f aca="false">IFERROR(VLOOKUP($D236,商品资料!$A:$F,4,0),"")</f>
        <v/>
      </c>
      <c r="H236" s="8"/>
      <c r="I236" s="8"/>
      <c r="J236" s="10" t="str">
        <f aca="false">IF(AND($H236&lt;&gt;"",$I236&lt;&gt;""),$H236*$I236,"")</f>
        <v/>
      </c>
      <c r="K236" s="8"/>
      <c r="L236" s="8"/>
      <c r="M236" s="8"/>
    </row>
    <row r="237" customFormat="false" ht="15" hidden="false" customHeight="false" outlineLevel="0" collapsed="false">
      <c r="A237" s="9"/>
      <c r="B237" s="8"/>
      <c r="C237" s="8"/>
      <c r="D237" s="7"/>
      <c r="E237" s="8" t="str">
        <f aca="false">IFERROR(VLOOKUP($D237,商品资料!$A:$F,2,0),"")</f>
        <v/>
      </c>
      <c r="F237" s="8" t="str">
        <f aca="false">IFERROR(VLOOKUP($D237,商品资料!$A:$F,3,0),"")</f>
        <v/>
      </c>
      <c r="G237" s="8" t="str">
        <f aca="false">IFERROR(VLOOKUP($D237,商品资料!$A:$F,4,0),"")</f>
        <v/>
      </c>
      <c r="H237" s="8"/>
      <c r="I237" s="8"/>
      <c r="J237" s="10" t="str">
        <f aca="false">IF(AND($H237&lt;&gt;"",$I237&lt;&gt;""),$H237*$I237,"")</f>
        <v/>
      </c>
      <c r="K237" s="8"/>
      <c r="L237" s="8"/>
      <c r="M237" s="8"/>
    </row>
    <row r="238" customFormat="false" ht="15" hidden="false" customHeight="false" outlineLevel="0" collapsed="false">
      <c r="A238" s="9"/>
      <c r="B238" s="8"/>
      <c r="C238" s="8"/>
      <c r="D238" s="7"/>
      <c r="E238" s="8" t="str">
        <f aca="false">IFERROR(VLOOKUP($D238,商品资料!$A:$F,2,0),"")</f>
        <v/>
      </c>
      <c r="F238" s="8" t="str">
        <f aca="false">IFERROR(VLOOKUP($D238,商品资料!$A:$F,3,0),"")</f>
        <v/>
      </c>
      <c r="G238" s="8" t="str">
        <f aca="false">IFERROR(VLOOKUP($D238,商品资料!$A:$F,4,0),"")</f>
        <v/>
      </c>
      <c r="H238" s="8"/>
      <c r="I238" s="8"/>
      <c r="J238" s="10" t="str">
        <f aca="false">IF(AND($H238&lt;&gt;"",$I238&lt;&gt;""),$H238*$I238,"")</f>
        <v/>
      </c>
      <c r="K238" s="8"/>
      <c r="L238" s="8"/>
      <c r="M238" s="8"/>
    </row>
    <row r="239" customFormat="false" ht="15" hidden="false" customHeight="false" outlineLevel="0" collapsed="false">
      <c r="A239" s="9"/>
      <c r="B239" s="8"/>
      <c r="C239" s="8"/>
      <c r="D239" s="7"/>
      <c r="E239" s="8" t="str">
        <f aca="false">IFERROR(VLOOKUP($D239,商品资料!$A:$F,2,0),"")</f>
        <v/>
      </c>
      <c r="F239" s="8" t="str">
        <f aca="false">IFERROR(VLOOKUP($D239,商品资料!$A:$F,3,0),"")</f>
        <v/>
      </c>
      <c r="G239" s="8" t="str">
        <f aca="false">IFERROR(VLOOKUP($D239,商品资料!$A:$F,4,0),"")</f>
        <v/>
      </c>
      <c r="H239" s="8"/>
      <c r="I239" s="8"/>
      <c r="J239" s="10" t="str">
        <f aca="false">IF(AND($H239&lt;&gt;"",$I239&lt;&gt;""),$H239*$I239,"")</f>
        <v/>
      </c>
      <c r="K239" s="8"/>
      <c r="L239" s="8"/>
      <c r="M239" s="8"/>
    </row>
    <row r="240" customFormat="false" ht="15" hidden="false" customHeight="false" outlineLevel="0" collapsed="false">
      <c r="A240" s="9"/>
      <c r="B240" s="8"/>
      <c r="C240" s="8"/>
      <c r="D240" s="7"/>
      <c r="E240" s="8" t="str">
        <f aca="false">IFERROR(VLOOKUP($D240,商品资料!$A:$F,2,0),"")</f>
        <v/>
      </c>
      <c r="F240" s="8" t="str">
        <f aca="false">IFERROR(VLOOKUP($D240,商品资料!$A:$F,3,0),"")</f>
        <v/>
      </c>
      <c r="G240" s="8" t="str">
        <f aca="false">IFERROR(VLOOKUP($D240,商品资料!$A:$F,4,0),"")</f>
        <v/>
      </c>
      <c r="H240" s="8"/>
      <c r="I240" s="8"/>
      <c r="J240" s="10" t="str">
        <f aca="false">IF(AND($H240&lt;&gt;"",$I240&lt;&gt;""),$H240*$I240,"")</f>
        <v/>
      </c>
      <c r="K240" s="8"/>
      <c r="L240" s="8"/>
      <c r="M240" s="8"/>
    </row>
    <row r="241" customFormat="false" ht="15" hidden="false" customHeight="false" outlineLevel="0" collapsed="false">
      <c r="A241" s="9"/>
      <c r="B241" s="8"/>
      <c r="C241" s="8"/>
      <c r="D241" s="7"/>
      <c r="E241" s="8" t="str">
        <f aca="false">IFERROR(VLOOKUP($D241,商品资料!$A:$F,2,0),"")</f>
        <v/>
      </c>
      <c r="F241" s="8" t="str">
        <f aca="false">IFERROR(VLOOKUP($D241,商品资料!$A:$F,3,0),"")</f>
        <v/>
      </c>
      <c r="G241" s="8" t="str">
        <f aca="false">IFERROR(VLOOKUP($D241,商品资料!$A:$F,4,0),"")</f>
        <v/>
      </c>
      <c r="H241" s="8"/>
      <c r="I241" s="8"/>
      <c r="J241" s="10" t="str">
        <f aca="false">IF(AND($H241&lt;&gt;"",$I241&lt;&gt;""),$H241*$I241,"")</f>
        <v/>
      </c>
      <c r="K241" s="8"/>
      <c r="L241" s="8"/>
      <c r="M241" s="8"/>
    </row>
    <row r="242" customFormat="false" ht="15" hidden="false" customHeight="false" outlineLevel="0" collapsed="false">
      <c r="A242" s="9"/>
      <c r="B242" s="8"/>
      <c r="C242" s="8"/>
      <c r="D242" s="7"/>
      <c r="E242" s="8" t="str">
        <f aca="false">IFERROR(VLOOKUP($D242,商品资料!$A:$F,2,0),"")</f>
        <v/>
      </c>
      <c r="F242" s="8" t="str">
        <f aca="false">IFERROR(VLOOKUP($D242,商品资料!$A:$F,3,0),"")</f>
        <v/>
      </c>
      <c r="G242" s="8" t="str">
        <f aca="false">IFERROR(VLOOKUP($D242,商品资料!$A:$F,4,0),"")</f>
        <v/>
      </c>
      <c r="H242" s="8"/>
      <c r="I242" s="8"/>
      <c r="J242" s="10" t="str">
        <f aca="false">IF(AND($H242&lt;&gt;"",$I242&lt;&gt;""),$H242*$I242,"")</f>
        <v/>
      </c>
      <c r="K242" s="8"/>
      <c r="L242" s="8"/>
      <c r="M242" s="8"/>
    </row>
    <row r="243" customFormat="false" ht="15" hidden="false" customHeight="false" outlineLevel="0" collapsed="false">
      <c r="A243" s="9"/>
      <c r="B243" s="8"/>
      <c r="C243" s="8"/>
      <c r="D243" s="7"/>
      <c r="E243" s="8" t="str">
        <f aca="false">IFERROR(VLOOKUP($D243,商品资料!$A:$F,2,0),"")</f>
        <v/>
      </c>
      <c r="F243" s="8" t="str">
        <f aca="false">IFERROR(VLOOKUP($D243,商品资料!$A:$F,3,0),"")</f>
        <v/>
      </c>
      <c r="G243" s="8" t="str">
        <f aca="false">IFERROR(VLOOKUP($D243,商品资料!$A:$F,4,0),"")</f>
        <v/>
      </c>
      <c r="H243" s="8"/>
      <c r="I243" s="8"/>
      <c r="J243" s="10" t="str">
        <f aca="false">IF(AND($H243&lt;&gt;"",$I243&lt;&gt;""),$H243*$I243,"")</f>
        <v/>
      </c>
      <c r="K243" s="8"/>
      <c r="L243" s="8"/>
      <c r="M243" s="8"/>
    </row>
    <row r="244" customFormat="false" ht="15" hidden="false" customHeight="false" outlineLevel="0" collapsed="false">
      <c r="A244" s="9"/>
      <c r="B244" s="8"/>
      <c r="C244" s="8"/>
      <c r="D244" s="7"/>
      <c r="E244" s="8" t="str">
        <f aca="false">IFERROR(VLOOKUP($D244,商品资料!$A:$F,2,0),"")</f>
        <v/>
      </c>
      <c r="F244" s="8" t="str">
        <f aca="false">IFERROR(VLOOKUP($D244,商品资料!$A:$F,3,0),"")</f>
        <v/>
      </c>
      <c r="G244" s="8" t="str">
        <f aca="false">IFERROR(VLOOKUP($D244,商品资料!$A:$F,4,0),"")</f>
        <v/>
      </c>
      <c r="H244" s="8"/>
      <c r="I244" s="8"/>
      <c r="J244" s="10" t="str">
        <f aca="false">IF(AND($H244&lt;&gt;"",$I244&lt;&gt;""),$H244*$I244,"")</f>
        <v/>
      </c>
      <c r="K244" s="8"/>
      <c r="L244" s="8"/>
      <c r="M244" s="8"/>
    </row>
    <row r="245" customFormat="false" ht="15" hidden="false" customHeight="false" outlineLevel="0" collapsed="false">
      <c r="A245" s="9"/>
      <c r="B245" s="8"/>
      <c r="C245" s="8"/>
      <c r="D245" s="7"/>
      <c r="E245" s="8" t="str">
        <f aca="false">IFERROR(VLOOKUP($D245,商品资料!$A:$F,2,0),"")</f>
        <v/>
      </c>
      <c r="F245" s="8" t="str">
        <f aca="false">IFERROR(VLOOKUP($D245,商品资料!$A:$F,3,0),"")</f>
        <v/>
      </c>
      <c r="G245" s="8" t="str">
        <f aca="false">IFERROR(VLOOKUP($D245,商品资料!$A:$F,4,0),"")</f>
        <v/>
      </c>
      <c r="H245" s="8"/>
      <c r="I245" s="8"/>
      <c r="J245" s="10" t="str">
        <f aca="false">IF(AND($H245&lt;&gt;"",$I245&lt;&gt;""),$H245*$I245,"")</f>
        <v/>
      </c>
      <c r="K245" s="8"/>
      <c r="L245" s="8"/>
      <c r="M245" s="8"/>
    </row>
    <row r="246" customFormat="false" ht="15" hidden="false" customHeight="false" outlineLevel="0" collapsed="false">
      <c r="A246" s="9"/>
      <c r="B246" s="8"/>
      <c r="C246" s="8"/>
      <c r="D246" s="7"/>
      <c r="E246" s="8" t="str">
        <f aca="false">IFERROR(VLOOKUP($D246,商品资料!$A:$F,2,0),"")</f>
        <v/>
      </c>
      <c r="F246" s="8" t="str">
        <f aca="false">IFERROR(VLOOKUP($D246,商品资料!$A:$F,3,0),"")</f>
        <v/>
      </c>
      <c r="G246" s="8" t="str">
        <f aca="false">IFERROR(VLOOKUP($D246,商品资料!$A:$F,4,0),"")</f>
        <v/>
      </c>
      <c r="H246" s="8"/>
      <c r="I246" s="8"/>
      <c r="J246" s="10" t="str">
        <f aca="false">IF(AND($H246&lt;&gt;"",$I246&lt;&gt;""),$H246*$I246,"")</f>
        <v/>
      </c>
      <c r="K246" s="8"/>
      <c r="L246" s="8"/>
      <c r="M246" s="8"/>
    </row>
    <row r="247" customFormat="false" ht="15" hidden="false" customHeight="false" outlineLevel="0" collapsed="false">
      <c r="A247" s="9"/>
      <c r="B247" s="8"/>
      <c r="C247" s="8"/>
      <c r="D247" s="7"/>
      <c r="E247" s="8" t="str">
        <f aca="false">IFERROR(VLOOKUP($D247,商品资料!$A:$F,2,0),"")</f>
        <v/>
      </c>
      <c r="F247" s="8" t="str">
        <f aca="false">IFERROR(VLOOKUP($D247,商品资料!$A:$F,3,0),"")</f>
        <v/>
      </c>
      <c r="G247" s="8" t="str">
        <f aca="false">IFERROR(VLOOKUP($D247,商品资料!$A:$F,4,0),"")</f>
        <v/>
      </c>
      <c r="H247" s="8"/>
      <c r="I247" s="8"/>
      <c r="J247" s="10" t="str">
        <f aca="false">IF(AND($H247&lt;&gt;"",$I247&lt;&gt;""),$H247*$I247,"")</f>
        <v/>
      </c>
      <c r="K247" s="8"/>
      <c r="L247" s="8"/>
      <c r="M247" s="8"/>
    </row>
    <row r="248" customFormat="false" ht="15" hidden="false" customHeight="false" outlineLevel="0" collapsed="false">
      <c r="A248" s="9"/>
      <c r="B248" s="8"/>
      <c r="C248" s="8"/>
      <c r="D248" s="7"/>
      <c r="E248" s="8" t="str">
        <f aca="false">IFERROR(VLOOKUP($D248,商品资料!$A:$F,2,0),"")</f>
        <v/>
      </c>
      <c r="F248" s="8" t="str">
        <f aca="false">IFERROR(VLOOKUP($D248,商品资料!$A:$F,3,0),"")</f>
        <v/>
      </c>
      <c r="G248" s="8" t="str">
        <f aca="false">IFERROR(VLOOKUP($D248,商品资料!$A:$F,4,0),"")</f>
        <v/>
      </c>
      <c r="H248" s="8"/>
      <c r="I248" s="8"/>
      <c r="J248" s="10" t="str">
        <f aca="false">IF(AND($H248&lt;&gt;"",$I248&lt;&gt;""),$H248*$I248,"")</f>
        <v/>
      </c>
      <c r="K248" s="8"/>
      <c r="L248" s="8"/>
      <c r="M248" s="8"/>
    </row>
    <row r="249" customFormat="false" ht="15" hidden="false" customHeight="false" outlineLevel="0" collapsed="false">
      <c r="A249" s="9"/>
      <c r="B249" s="8"/>
      <c r="C249" s="8"/>
      <c r="D249" s="7"/>
      <c r="E249" s="8" t="str">
        <f aca="false">IFERROR(VLOOKUP($D249,商品资料!$A:$F,2,0),"")</f>
        <v/>
      </c>
      <c r="F249" s="8" t="str">
        <f aca="false">IFERROR(VLOOKUP($D249,商品资料!$A:$F,3,0),"")</f>
        <v/>
      </c>
      <c r="G249" s="8" t="str">
        <f aca="false">IFERROR(VLOOKUP($D249,商品资料!$A:$F,4,0),"")</f>
        <v/>
      </c>
      <c r="H249" s="8"/>
      <c r="I249" s="8"/>
      <c r="J249" s="10" t="str">
        <f aca="false">IF(AND($H249&lt;&gt;"",$I249&lt;&gt;""),$H249*$I249,"")</f>
        <v/>
      </c>
      <c r="K249" s="8"/>
      <c r="L249" s="8"/>
      <c r="M249" s="8"/>
    </row>
    <row r="250" customFormat="false" ht="15" hidden="false" customHeight="false" outlineLevel="0" collapsed="false">
      <c r="A250" s="9"/>
      <c r="B250" s="8"/>
      <c r="C250" s="8"/>
      <c r="D250" s="7"/>
      <c r="E250" s="8" t="str">
        <f aca="false">IFERROR(VLOOKUP($D250,商品资料!$A:$F,2,0),"")</f>
        <v/>
      </c>
      <c r="F250" s="8" t="str">
        <f aca="false">IFERROR(VLOOKUP($D250,商品资料!$A:$F,3,0),"")</f>
        <v/>
      </c>
      <c r="G250" s="8" t="str">
        <f aca="false">IFERROR(VLOOKUP($D250,商品资料!$A:$F,4,0),"")</f>
        <v/>
      </c>
      <c r="H250" s="8"/>
      <c r="I250" s="8"/>
      <c r="J250" s="10" t="str">
        <f aca="false">IF(AND($H250&lt;&gt;"",$I250&lt;&gt;""),$H250*$I250,"")</f>
        <v/>
      </c>
      <c r="K250" s="8"/>
      <c r="L250" s="8"/>
      <c r="M250" s="8"/>
    </row>
    <row r="251" customFormat="false" ht="15" hidden="false" customHeight="false" outlineLevel="0" collapsed="false">
      <c r="A251" s="9"/>
      <c r="B251" s="8"/>
      <c r="C251" s="8"/>
      <c r="D251" s="7"/>
      <c r="E251" s="8" t="str">
        <f aca="false">IFERROR(VLOOKUP($D251,商品资料!$A:$F,2,0),"")</f>
        <v/>
      </c>
      <c r="F251" s="8" t="str">
        <f aca="false">IFERROR(VLOOKUP($D251,商品资料!$A:$F,3,0),"")</f>
        <v/>
      </c>
      <c r="G251" s="8" t="str">
        <f aca="false">IFERROR(VLOOKUP($D251,商品资料!$A:$F,4,0),"")</f>
        <v/>
      </c>
      <c r="H251" s="8"/>
      <c r="I251" s="8"/>
      <c r="J251" s="10" t="str">
        <f aca="false">IF(AND($H251&lt;&gt;"",$I251&lt;&gt;""),$H251*$I251,"")</f>
        <v/>
      </c>
      <c r="K251" s="8"/>
      <c r="L251" s="8"/>
      <c r="M251" s="8"/>
    </row>
    <row r="252" customFormat="false" ht="15" hidden="false" customHeight="false" outlineLevel="0" collapsed="false">
      <c r="A252" s="9"/>
      <c r="B252" s="8"/>
      <c r="C252" s="8"/>
      <c r="D252" s="7"/>
      <c r="E252" s="8" t="str">
        <f aca="false">IFERROR(VLOOKUP($D252,商品资料!$A:$F,2,0),"")</f>
        <v/>
      </c>
      <c r="F252" s="8" t="str">
        <f aca="false">IFERROR(VLOOKUP($D252,商品资料!$A:$F,3,0),"")</f>
        <v/>
      </c>
      <c r="G252" s="8" t="str">
        <f aca="false">IFERROR(VLOOKUP($D252,商品资料!$A:$F,4,0),"")</f>
        <v/>
      </c>
      <c r="H252" s="8"/>
      <c r="I252" s="8"/>
      <c r="J252" s="10" t="str">
        <f aca="false">IF(AND($H252&lt;&gt;"",$I252&lt;&gt;""),$H252*$I252,"")</f>
        <v/>
      </c>
      <c r="K252" s="8"/>
      <c r="L252" s="8"/>
      <c r="M252" s="8"/>
    </row>
    <row r="253" customFormat="false" ht="15" hidden="false" customHeight="false" outlineLevel="0" collapsed="false">
      <c r="A253" s="9"/>
      <c r="B253" s="8"/>
      <c r="C253" s="8"/>
      <c r="D253" s="7"/>
      <c r="E253" s="8" t="str">
        <f aca="false">IFERROR(VLOOKUP($D253,商品资料!$A:$F,2,0),"")</f>
        <v/>
      </c>
      <c r="F253" s="8" t="str">
        <f aca="false">IFERROR(VLOOKUP($D253,商品资料!$A:$F,3,0),"")</f>
        <v/>
      </c>
      <c r="G253" s="8" t="str">
        <f aca="false">IFERROR(VLOOKUP($D253,商品资料!$A:$F,4,0),"")</f>
        <v/>
      </c>
      <c r="H253" s="8"/>
      <c r="I253" s="8"/>
      <c r="J253" s="10" t="str">
        <f aca="false">IF(AND($H253&lt;&gt;"",$I253&lt;&gt;""),$H253*$I253,"")</f>
        <v/>
      </c>
      <c r="K253" s="8"/>
      <c r="L253" s="8"/>
      <c r="M253" s="8"/>
    </row>
    <row r="254" customFormat="false" ht="15" hidden="false" customHeight="false" outlineLevel="0" collapsed="false">
      <c r="A254" s="9"/>
      <c r="B254" s="8"/>
      <c r="C254" s="8"/>
      <c r="D254" s="7"/>
      <c r="E254" s="8" t="str">
        <f aca="false">IFERROR(VLOOKUP($D254,商品资料!$A:$F,2,0),"")</f>
        <v/>
      </c>
      <c r="F254" s="8" t="str">
        <f aca="false">IFERROR(VLOOKUP($D254,商品资料!$A:$F,3,0),"")</f>
        <v/>
      </c>
      <c r="G254" s="8" t="str">
        <f aca="false">IFERROR(VLOOKUP($D254,商品资料!$A:$F,4,0),"")</f>
        <v/>
      </c>
      <c r="H254" s="8"/>
      <c r="I254" s="8"/>
      <c r="J254" s="10" t="str">
        <f aca="false">IF(AND($H254&lt;&gt;"",$I254&lt;&gt;""),$H254*$I254,"")</f>
        <v/>
      </c>
      <c r="K254" s="8"/>
      <c r="L254" s="8"/>
      <c r="M254" s="8"/>
    </row>
    <row r="255" customFormat="false" ht="15" hidden="false" customHeight="false" outlineLevel="0" collapsed="false">
      <c r="A255" s="9"/>
      <c r="B255" s="8"/>
      <c r="C255" s="8"/>
      <c r="D255" s="7"/>
      <c r="E255" s="8" t="str">
        <f aca="false">IFERROR(VLOOKUP($D255,商品资料!$A:$F,2,0),"")</f>
        <v/>
      </c>
      <c r="F255" s="8" t="str">
        <f aca="false">IFERROR(VLOOKUP($D255,商品资料!$A:$F,3,0),"")</f>
        <v/>
      </c>
      <c r="G255" s="8" t="str">
        <f aca="false">IFERROR(VLOOKUP($D255,商品资料!$A:$F,4,0),"")</f>
        <v/>
      </c>
      <c r="H255" s="8"/>
      <c r="I255" s="8"/>
      <c r="J255" s="10" t="str">
        <f aca="false">IF(AND($H255&lt;&gt;"",$I255&lt;&gt;""),$H255*$I255,"")</f>
        <v/>
      </c>
      <c r="K255" s="8"/>
      <c r="L255" s="8"/>
      <c r="M255" s="8"/>
    </row>
    <row r="256" customFormat="false" ht="15" hidden="false" customHeight="false" outlineLevel="0" collapsed="false">
      <c r="A256" s="9"/>
      <c r="B256" s="8"/>
      <c r="C256" s="8"/>
      <c r="D256" s="7"/>
      <c r="E256" s="8" t="str">
        <f aca="false">IFERROR(VLOOKUP($D256,商品资料!$A:$F,2,0),"")</f>
        <v/>
      </c>
      <c r="F256" s="8" t="str">
        <f aca="false">IFERROR(VLOOKUP($D256,商品资料!$A:$F,3,0),"")</f>
        <v/>
      </c>
      <c r="G256" s="8" t="str">
        <f aca="false">IFERROR(VLOOKUP($D256,商品资料!$A:$F,4,0),"")</f>
        <v/>
      </c>
      <c r="H256" s="8"/>
      <c r="I256" s="8"/>
      <c r="J256" s="10" t="str">
        <f aca="false">IF(AND($H256&lt;&gt;"",$I256&lt;&gt;""),$H256*$I256,"")</f>
        <v/>
      </c>
      <c r="K256" s="8"/>
      <c r="L256" s="8"/>
      <c r="M256" s="8"/>
    </row>
    <row r="257" customFormat="false" ht="15" hidden="false" customHeight="false" outlineLevel="0" collapsed="false">
      <c r="A257" s="9"/>
      <c r="B257" s="8"/>
      <c r="C257" s="8"/>
      <c r="D257" s="7"/>
      <c r="E257" s="8" t="str">
        <f aca="false">IFERROR(VLOOKUP($D257,商品资料!$A:$F,2,0),"")</f>
        <v/>
      </c>
      <c r="F257" s="8" t="str">
        <f aca="false">IFERROR(VLOOKUP($D257,商品资料!$A:$F,3,0),"")</f>
        <v/>
      </c>
      <c r="G257" s="8" t="str">
        <f aca="false">IFERROR(VLOOKUP($D257,商品资料!$A:$F,4,0),"")</f>
        <v/>
      </c>
      <c r="H257" s="8"/>
      <c r="I257" s="8"/>
      <c r="J257" s="10" t="str">
        <f aca="false">IF(AND($H257&lt;&gt;"",$I257&lt;&gt;""),$H257*$I257,"")</f>
        <v/>
      </c>
      <c r="K257" s="8"/>
      <c r="L257" s="8"/>
      <c r="M257" s="8"/>
    </row>
    <row r="258" customFormat="false" ht="15" hidden="false" customHeight="false" outlineLevel="0" collapsed="false">
      <c r="A258" s="9"/>
      <c r="B258" s="8"/>
      <c r="C258" s="8"/>
      <c r="D258" s="7"/>
      <c r="E258" s="8" t="str">
        <f aca="false">IFERROR(VLOOKUP($D258,商品资料!$A:$F,2,0),"")</f>
        <v/>
      </c>
      <c r="F258" s="8" t="str">
        <f aca="false">IFERROR(VLOOKUP($D258,商品资料!$A:$F,3,0),"")</f>
        <v/>
      </c>
      <c r="G258" s="8" t="str">
        <f aca="false">IFERROR(VLOOKUP($D258,商品资料!$A:$F,4,0),"")</f>
        <v/>
      </c>
      <c r="H258" s="8"/>
      <c r="I258" s="8"/>
      <c r="J258" s="10" t="str">
        <f aca="false">IF(AND($H258&lt;&gt;"",$I258&lt;&gt;""),$H258*$I258,"")</f>
        <v/>
      </c>
      <c r="K258" s="8"/>
      <c r="L258" s="8"/>
      <c r="M258" s="8"/>
    </row>
    <row r="259" customFormat="false" ht="15" hidden="false" customHeight="false" outlineLevel="0" collapsed="false">
      <c r="A259" s="9"/>
      <c r="B259" s="8"/>
      <c r="C259" s="8"/>
      <c r="D259" s="7"/>
      <c r="E259" s="8" t="str">
        <f aca="false">IFERROR(VLOOKUP($D259,商品资料!$A:$F,2,0),"")</f>
        <v/>
      </c>
      <c r="F259" s="8" t="str">
        <f aca="false">IFERROR(VLOOKUP($D259,商品资料!$A:$F,3,0),"")</f>
        <v/>
      </c>
      <c r="G259" s="8" t="str">
        <f aca="false">IFERROR(VLOOKUP($D259,商品资料!$A:$F,4,0),"")</f>
        <v/>
      </c>
      <c r="H259" s="8"/>
      <c r="I259" s="8"/>
      <c r="J259" s="10" t="str">
        <f aca="false">IF(AND($H259&lt;&gt;"",$I259&lt;&gt;""),$H259*$I259,"")</f>
        <v/>
      </c>
      <c r="K259" s="8"/>
      <c r="L259" s="8"/>
      <c r="M259" s="8"/>
    </row>
    <row r="260" customFormat="false" ht="15" hidden="false" customHeight="false" outlineLevel="0" collapsed="false">
      <c r="A260" s="9"/>
      <c r="B260" s="8"/>
      <c r="C260" s="8"/>
      <c r="D260" s="7"/>
      <c r="E260" s="8" t="str">
        <f aca="false">IFERROR(VLOOKUP($D260,商品资料!$A:$F,2,0),"")</f>
        <v/>
      </c>
      <c r="F260" s="8" t="str">
        <f aca="false">IFERROR(VLOOKUP($D260,商品资料!$A:$F,3,0),"")</f>
        <v/>
      </c>
      <c r="G260" s="8" t="str">
        <f aca="false">IFERROR(VLOOKUP($D260,商品资料!$A:$F,4,0),"")</f>
        <v/>
      </c>
      <c r="H260" s="8"/>
      <c r="I260" s="8"/>
      <c r="J260" s="10" t="str">
        <f aca="false">IF(AND($H260&lt;&gt;"",$I260&lt;&gt;""),$H260*$I260,"")</f>
        <v/>
      </c>
      <c r="K260" s="8"/>
      <c r="L260" s="8"/>
      <c r="M260" s="8"/>
    </row>
    <row r="261" customFormat="false" ht="15" hidden="false" customHeight="false" outlineLevel="0" collapsed="false">
      <c r="A261" s="9"/>
      <c r="B261" s="8"/>
      <c r="C261" s="8"/>
      <c r="D261" s="7"/>
      <c r="E261" s="8" t="str">
        <f aca="false">IFERROR(VLOOKUP($D261,商品资料!$A:$F,2,0),"")</f>
        <v/>
      </c>
      <c r="F261" s="8" t="str">
        <f aca="false">IFERROR(VLOOKUP($D261,商品资料!$A:$F,3,0),"")</f>
        <v/>
      </c>
      <c r="G261" s="8" t="str">
        <f aca="false">IFERROR(VLOOKUP($D261,商品资料!$A:$F,4,0),"")</f>
        <v/>
      </c>
      <c r="H261" s="8"/>
      <c r="I261" s="8"/>
      <c r="J261" s="10" t="str">
        <f aca="false">IF(AND($H261&lt;&gt;"",$I261&lt;&gt;""),$H261*$I261,"")</f>
        <v/>
      </c>
      <c r="K261" s="8"/>
      <c r="L261" s="8"/>
      <c r="M261" s="8"/>
    </row>
    <row r="262" customFormat="false" ht="15" hidden="false" customHeight="false" outlineLevel="0" collapsed="false">
      <c r="A262" s="9"/>
      <c r="B262" s="8"/>
      <c r="C262" s="8"/>
      <c r="D262" s="7"/>
      <c r="E262" s="8" t="str">
        <f aca="false">IFERROR(VLOOKUP($D262,商品资料!$A:$F,2,0),"")</f>
        <v/>
      </c>
      <c r="F262" s="8" t="str">
        <f aca="false">IFERROR(VLOOKUP($D262,商品资料!$A:$F,3,0),"")</f>
        <v/>
      </c>
      <c r="G262" s="8" t="str">
        <f aca="false">IFERROR(VLOOKUP($D262,商品资料!$A:$F,4,0),"")</f>
        <v/>
      </c>
      <c r="H262" s="8"/>
      <c r="I262" s="8"/>
      <c r="J262" s="10" t="str">
        <f aca="false">IF(AND($H262&lt;&gt;"",$I262&lt;&gt;""),$H262*$I262,"")</f>
        <v/>
      </c>
      <c r="K262" s="8"/>
      <c r="L262" s="8"/>
      <c r="M262" s="8"/>
    </row>
    <row r="263" customFormat="false" ht="15" hidden="false" customHeight="false" outlineLevel="0" collapsed="false">
      <c r="A263" s="9"/>
      <c r="B263" s="8"/>
      <c r="C263" s="8"/>
      <c r="D263" s="7"/>
      <c r="E263" s="8" t="str">
        <f aca="false">IFERROR(VLOOKUP($D263,商品资料!$A:$F,2,0),"")</f>
        <v/>
      </c>
      <c r="F263" s="8" t="str">
        <f aca="false">IFERROR(VLOOKUP($D263,商品资料!$A:$F,3,0),"")</f>
        <v/>
      </c>
      <c r="G263" s="8" t="str">
        <f aca="false">IFERROR(VLOOKUP($D263,商品资料!$A:$F,4,0),"")</f>
        <v/>
      </c>
      <c r="H263" s="8"/>
      <c r="I263" s="8"/>
      <c r="J263" s="10" t="str">
        <f aca="false">IF(AND($H263&lt;&gt;"",$I263&lt;&gt;""),$H263*$I263,"")</f>
        <v/>
      </c>
      <c r="K263" s="8"/>
      <c r="L263" s="8"/>
      <c r="M263" s="8"/>
    </row>
    <row r="264" customFormat="false" ht="15" hidden="false" customHeight="false" outlineLevel="0" collapsed="false">
      <c r="A264" s="9"/>
      <c r="B264" s="8"/>
      <c r="C264" s="8"/>
      <c r="D264" s="7"/>
      <c r="E264" s="8" t="str">
        <f aca="false">IFERROR(VLOOKUP($D264,商品资料!$A:$F,2,0),"")</f>
        <v/>
      </c>
      <c r="F264" s="8" t="str">
        <f aca="false">IFERROR(VLOOKUP($D264,商品资料!$A:$F,3,0),"")</f>
        <v/>
      </c>
      <c r="G264" s="8" t="str">
        <f aca="false">IFERROR(VLOOKUP($D264,商品资料!$A:$F,4,0),"")</f>
        <v/>
      </c>
      <c r="H264" s="8"/>
      <c r="I264" s="8"/>
      <c r="J264" s="10" t="str">
        <f aca="false">IF(AND($H264&lt;&gt;"",$I264&lt;&gt;""),$H264*$I264,"")</f>
        <v/>
      </c>
      <c r="K264" s="8"/>
      <c r="L264" s="8"/>
      <c r="M264" s="8"/>
    </row>
    <row r="265" customFormat="false" ht="15" hidden="false" customHeight="false" outlineLevel="0" collapsed="false">
      <c r="A265" s="9"/>
      <c r="B265" s="8"/>
      <c r="C265" s="8"/>
      <c r="D265" s="7"/>
      <c r="E265" s="8" t="str">
        <f aca="false">IFERROR(VLOOKUP($D265,商品资料!$A:$F,2,0),"")</f>
        <v/>
      </c>
      <c r="F265" s="8" t="str">
        <f aca="false">IFERROR(VLOOKUP($D265,商品资料!$A:$F,3,0),"")</f>
        <v/>
      </c>
      <c r="G265" s="8" t="str">
        <f aca="false">IFERROR(VLOOKUP($D265,商品资料!$A:$F,4,0),"")</f>
        <v/>
      </c>
      <c r="H265" s="8"/>
      <c r="I265" s="8"/>
      <c r="J265" s="10" t="str">
        <f aca="false">IF(AND($H265&lt;&gt;"",$I265&lt;&gt;""),$H265*$I265,"")</f>
        <v/>
      </c>
      <c r="K265" s="8"/>
      <c r="L265" s="8"/>
      <c r="M265" s="8"/>
    </row>
    <row r="266" customFormat="false" ht="15" hidden="false" customHeight="false" outlineLevel="0" collapsed="false">
      <c r="A266" s="9"/>
      <c r="B266" s="8"/>
      <c r="C266" s="8"/>
      <c r="D266" s="7"/>
      <c r="E266" s="8" t="str">
        <f aca="false">IFERROR(VLOOKUP($D266,商品资料!$A:$F,2,0),"")</f>
        <v/>
      </c>
      <c r="F266" s="8" t="str">
        <f aca="false">IFERROR(VLOOKUP($D266,商品资料!$A:$F,3,0),"")</f>
        <v/>
      </c>
      <c r="G266" s="8" t="str">
        <f aca="false">IFERROR(VLOOKUP($D266,商品资料!$A:$F,4,0),"")</f>
        <v/>
      </c>
      <c r="H266" s="8"/>
      <c r="I266" s="8"/>
      <c r="J266" s="10" t="str">
        <f aca="false">IF(AND($H266&lt;&gt;"",$I266&lt;&gt;""),$H266*$I266,"")</f>
        <v/>
      </c>
      <c r="K266" s="8"/>
      <c r="L266" s="8"/>
      <c r="M266" s="8"/>
    </row>
    <row r="267" customFormat="false" ht="15" hidden="false" customHeight="false" outlineLevel="0" collapsed="false">
      <c r="A267" s="9"/>
      <c r="B267" s="8"/>
      <c r="C267" s="8"/>
      <c r="D267" s="7"/>
      <c r="E267" s="8" t="str">
        <f aca="false">IFERROR(VLOOKUP($D267,商品资料!$A:$F,2,0),"")</f>
        <v/>
      </c>
      <c r="F267" s="8" t="str">
        <f aca="false">IFERROR(VLOOKUP($D267,商品资料!$A:$F,3,0),"")</f>
        <v/>
      </c>
      <c r="G267" s="8" t="str">
        <f aca="false">IFERROR(VLOOKUP($D267,商品资料!$A:$F,4,0),"")</f>
        <v/>
      </c>
      <c r="H267" s="8"/>
      <c r="I267" s="8"/>
      <c r="J267" s="10" t="str">
        <f aca="false">IF(AND($H267&lt;&gt;"",$I267&lt;&gt;""),$H267*$I267,"")</f>
        <v/>
      </c>
      <c r="K267" s="8"/>
      <c r="L267" s="8"/>
      <c r="M267" s="8"/>
    </row>
    <row r="268" customFormat="false" ht="15" hidden="false" customHeight="false" outlineLevel="0" collapsed="false">
      <c r="A268" s="9"/>
      <c r="B268" s="8"/>
      <c r="C268" s="8"/>
      <c r="D268" s="7"/>
      <c r="E268" s="8" t="str">
        <f aca="false">IFERROR(VLOOKUP($D268,商品资料!$A:$F,2,0),"")</f>
        <v/>
      </c>
      <c r="F268" s="8" t="str">
        <f aca="false">IFERROR(VLOOKUP($D268,商品资料!$A:$F,3,0),"")</f>
        <v/>
      </c>
      <c r="G268" s="8" t="str">
        <f aca="false">IFERROR(VLOOKUP($D268,商品资料!$A:$F,4,0),"")</f>
        <v/>
      </c>
      <c r="H268" s="8"/>
      <c r="I268" s="8"/>
      <c r="J268" s="10" t="str">
        <f aca="false">IF(AND($H268&lt;&gt;"",$I268&lt;&gt;""),$H268*$I268,"")</f>
        <v/>
      </c>
      <c r="K268" s="8"/>
      <c r="L268" s="8"/>
      <c r="M268" s="8"/>
    </row>
    <row r="269" customFormat="false" ht="15" hidden="false" customHeight="false" outlineLevel="0" collapsed="false">
      <c r="A269" s="9"/>
      <c r="B269" s="8"/>
      <c r="C269" s="8"/>
      <c r="D269" s="7"/>
      <c r="E269" s="8" t="str">
        <f aca="false">IFERROR(VLOOKUP($D269,商品资料!$A:$F,2,0),"")</f>
        <v/>
      </c>
      <c r="F269" s="8" t="str">
        <f aca="false">IFERROR(VLOOKUP($D269,商品资料!$A:$F,3,0),"")</f>
        <v/>
      </c>
      <c r="G269" s="8" t="str">
        <f aca="false">IFERROR(VLOOKUP($D269,商品资料!$A:$F,4,0),"")</f>
        <v/>
      </c>
      <c r="H269" s="8"/>
      <c r="I269" s="8"/>
      <c r="J269" s="10" t="str">
        <f aca="false">IF(AND($H269&lt;&gt;"",$I269&lt;&gt;""),$H269*$I269,"")</f>
        <v/>
      </c>
      <c r="K269" s="8"/>
      <c r="L269" s="8"/>
      <c r="M269" s="8"/>
    </row>
    <row r="270" customFormat="false" ht="15" hidden="false" customHeight="false" outlineLevel="0" collapsed="false">
      <c r="A270" s="9"/>
      <c r="B270" s="8"/>
      <c r="C270" s="8"/>
      <c r="D270" s="7"/>
      <c r="E270" s="8" t="str">
        <f aca="false">IFERROR(VLOOKUP($D270,商品资料!$A:$F,2,0),"")</f>
        <v/>
      </c>
      <c r="F270" s="8" t="str">
        <f aca="false">IFERROR(VLOOKUP($D270,商品资料!$A:$F,3,0),"")</f>
        <v/>
      </c>
      <c r="G270" s="8" t="str">
        <f aca="false">IFERROR(VLOOKUP($D270,商品资料!$A:$F,4,0),"")</f>
        <v/>
      </c>
      <c r="H270" s="8"/>
      <c r="I270" s="8"/>
      <c r="J270" s="10" t="str">
        <f aca="false">IF(AND($H270&lt;&gt;"",$I270&lt;&gt;""),$H270*$I270,"")</f>
        <v/>
      </c>
      <c r="K270" s="8"/>
      <c r="L270" s="8"/>
      <c r="M270" s="8"/>
    </row>
    <row r="271" customFormat="false" ht="15" hidden="false" customHeight="false" outlineLevel="0" collapsed="false">
      <c r="A271" s="9"/>
      <c r="B271" s="8"/>
      <c r="C271" s="8"/>
      <c r="D271" s="7"/>
      <c r="E271" s="8" t="str">
        <f aca="false">IFERROR(VLOOKUP($D271,商品资料!$A:$F,2,0),"")</f>
        <v/>
      </c>
      <c r="F271" s="8" t="str">
        <f aca="false">IFERROR(VLOOKUP($D271,商品资料!$A:$F,3,0),"")</f>
        <v/>
      </c>
      <c r="G271" s="8" t="str">
        <f aca="false">IFERROR(VLOOKUP($D271,商品资料!$A:$F,4,0),"")</f>
        <v/>
      </c>
      <c r="H271" s="8"/>
      <c r="I271" s="8"/>
      <c r="J271" s="10" t="str">
        <f aca="false">IF(AND($H271&lt;&gt;"",$I271&lt;&gt;""),$H271*$I271,"")</f>
        <v/>
      </c>
      <c r="K271" s="8"/>
      <c r="L271" s="8"/>
      <c r="M271" s="8"/>
    </row>
    <row r="272" customFormat="false" ht="15" hidden="false" customHeight="false" outlineLevel="0" collapsed="false">
      <c r="A272" s="9"/>
      <c r="B272" s="8"/>
      <c r="C272" s="8"/>
      <c r="D272" s="7"/>
      <c r="E272" s="8" t="str">
        <f aca="false">IFERROR(VLOOKUP($D272,商品资料!$A:$F,2,0),"")</f>
        <v/>
      </c>
      <c r="F272" s="8" t="str">
        <f aca="false">IFERROR(VLOOKUP($D272,商品资料!$A:$F,3,0),"")</f>
        <v/>
      </c>
      <c r="G272" s="8" t="str">
        <f aca="false">IFERROR(VLOOKUP($D272,商品资料!$A:$F,4,0),"")</f>
        <v/>
      </c>
      <c r="H272" s="8"/>
      <c r="I272" s="8"/>
      <c r="J272" s="10" t="str">
        <f aca="false">IF(AND($H272&lt;&gt;"",$I272&lt;&gt;""),$H272*$I272,"")</f>
        <v/>
      </c>
      <c r="K272" s="8"/>
      <c r="L272" s="8"/>
      <c r="M272" s="8"/>
    </row>
    <row r="273" customFormat="false" ht="15" hidden="false" customHeight="false" outlineLevel="0" collapsed="false">
      <c r="A273" s="9"/>
      <c r="B273" s="8"/>
      <c r="C273" s="8"/>
      <c r="D273" s="7"/>
      <c r="E273" s="8" t="str">
        <f aca="false">IFERROR(VLOOKUP($D273,商品资料!$A:$F,2,0),"")</f>
        <v/>
      </c>
      <c r="F273" s="8" t="str">
        <f aca="false">IFERROR(VLOOKUP($D273,商品资料!$A:$F,3,0),"")</f>
        <v/>
      </c>
      <c r="G273" s="8" t="str">
        <f aca="false">IFERROR(VLOOKUP($D273,商品资料!$A:$F,4,0),"")</f>
        <v/>
      </c>
      <c r="H273" s="8"/>
      <c r="I273" s="8"/>
      <c r="J273" s="10" t="str">
        <f aca="false">IF(AND($H273&lt;&gt;"",$I273&lt;&gt;""),$H273*$I273,"")</f>
        <v/>
      </c>
      <c r="K273" s="8"/>
      <c r="L273" s="8"/>
      <c r="M273" s="8"/>
    </row>
    <row r="274" customFormat="false" ht="15" hidden="false" customHeight="false" outlineLevel="0" collapsed="false">
      <c r="A274" s="9"/>
      <c r="B274" s="8"/>
      <c r="C274" s="8"/>
      <c r="D274" s="7"/>
      <c r="E274" s="8" t="str">
        <f aca="false">IFERROR(VLOOKUP($D274,商品资料!$A:$F,2,0),"")</f>
        <v/>
      </c>
      <c r="F274" s="8" t="str">
        <f aca="false">IFERROR(VLOOKUP($D274,商品资料!$A:$F,3,0),"")</f>
        <v/>
      </c>
      <c r="G274" s="8" t="str">
        <f aca="false">IFERROR(VLOOKUP($D274,商品资料!$A:$F,4,0),"")</f>
        <v/>
      </c>
      <c r="H274" s="8"/>
      <c r="I274" s="8"/>
      <c r="J274" s="10" t="str">
        <f aca="false">IF(AND($H274&lt;&gt;"",$I274&lt;&gt;""),$H274*$I274,"")</f>
        <v/>
      </c>
      <c r="K274" s="8"/>
      <c r="L274" s="8"/>
      <c r="M274" s="8"/>
    </row>
    <row r="275" customFormat="false" ht="15" hidden="false" customHeight="false" outlineLevel="0" collapsed="false">
      <c r="A275" s="9"/>
      <c r="B275" s="8"/>
      <c r="C275" s="8"/>
      <c r="D275" s="7"/>
      <c r="E275" s="8" t="str">
        <f aca="false">IFERROR(VLOOKUP($D275,商品资料!$A:$F,2,0),"")</f>
        <v/>
      </c>
      <c r="F275" s="8" t="str">
        <f aca="false">IFERROR(VLOOKUP($D275,商品资料!$A:$F,3,0),"")</f>
        <v/>
      </c>
      <c r="G275" s="8" t="str">
        <f aca="false">IFERROR(VLOOKUP($D275,商品资料!$A:$F,4,0),"")</f>
        <v/>
      </c>
      <c r="H275" s="8"/>
      <c r="I275" s="8"/>
      <c r="J275" s="10" t="str">
        <f aca="false">IF(AND($H275&lt;&gt;"",$I275&lt;&gt;""),$H275*$I275,"")</f>
        <v/>
      </c>
      <c r="K275" s="8"/>
      <c r="L275" s="8"/>
      <c r="M275" s="8"/>
    </row>
    <row r="276" customFormat="false" ht="15" hidden="false" customHeight="false" outlineLevel="0" collapsed="false">
      <c r="A276" s="9"/>
      <c r="B276" s="8"/>
      <c r="C276" s="8"/>
      <c r="D276" s="7"/>
      <c r="E276" s="8" t="str">
        <f aca="false">IFERROR(VLOOKUP($D276,商品资料!$A:$F,2,0),"")</f>
        <v/>
      </c>
      <c r="F276" s="8" t="str">
        <f aca="false">IFERROR(VLOOKUP($D276,商品资料!$A:$F,3,0),"")</f>
        <v/>
      </c>
      <c r="G276" s="8" t="str">
        <f aca="false">IFERROR(VLOOKUP($D276,商品资料!$A:$F,4,0),"")</f>
        <v/>
      </c>
      <c r="H276" s="8"/>
      <c r="I276" s="8"/>
      <c r="J276" s="10" t="str">
        <f aca="false">IF(AND($H276&lt;&gt;"",$I276&lt;&gt;""),$H276*$I276,"")</f>
        <v/>
      </c>
      <c r="K276" s="8"/>
      <c r="L276" s="8"/>
      <c r="M276" s="8"/>
    </row>
    <row r="277" customFormat="false" ht="15" hidden="false" customHeight="false" outlineLevel="0" collapsed="false">
      <c r="A277" s="9"/>
      <c r="B277" s="8"/>
      <c r="C277" s="8"/>
      <c r="D277" s="7"/>
      <c r="E277" s="8" t="str">
        <f aca="false">IFERROR(VLOOKUP($D277,商品资料!$A:$F,2,0),"")</f>
        <v/>
      </c>
      <c r="F277" s="8" t="str">
        <f aca="false">IFERROR(VLOOKUP($D277,商品资料!$A:$F,3,0),"")</f>
        <v/>
      </c>
      <c r="G277" s="8" t="str">
        <f aca="false">IFERROR(VLOOKUP($D277,商品资料!$A:$F,4,0),"")</f>
        <v/>
      </c>
      <c r="H277" s="8"/>
      <c r="I277" s="8"/>
      <c r="J277" s="10" t="str">
        <f aca="false">IF(AND($H277&lt;&gt;"",$I277&lt;&gt;""),$H277*$I277,"")</f>
        <v/>
      </c>
      <c r="K277" s="8"/>
      <c r="L277" s="8"/>
      <c r="M277" s="8"/>
    </row>
    <row r="278" customFormat="false" ht="15" hidden="false" customHeight="false" outlineLevel="0" collapsed="false">
      <c r="A278" s="9"/>
      <c r="B278" s="8"/>
      <c r="C278" s="8"/>
      <c r="D278" s="7"/>
      <c r="E278" s="8" t="str">
        <f aca="false">IFERROR(VLOOKUP($D278,商品资料!$A:$F,2,0),"")</f>
        <v/>
      </c>
      <c r="F278" s="8" t="str">
        <f aca="false">IFERROR(VLOOKUP($D278,商品资料!$A:$F,3,0),"")</f>
        <v/>
      </c>
      <c r="G278" s="8" t="str">
        <f aca="false">IFERROR(VLOOKUP($D278,商品资料!$A:$F,4,0),"")</f>
        <v/>
      </c>
      <c r="H278" s="8"/>
      <c r="I278" s="8"/>
      <c r="J278" s="10" t="str">
        <f aca="false">IF(AND($H278&lt;&gt;"",$I278&lt;&gt;""),$H278*$I278,"")</f>
        <v/>
      </c>
      <c r="K278" s="8"/>
      <c r="L278" s="8"/>
      <c r="M278" s="8"/>
    </row>
    <row r="279" customFormat="false" ht="15" hidden="false" customHeight="false" outlineLevel="0" collapsed="false">
      <c r="A279" s="9"/>
      <c r="B279" s="8"/>
      <c r="C279" s="8"/>
      <c r="D279" s="7"/>
      <c r="E279" s="8" t="str">
        <f aca="false">IFERROR(VLOOKUP($D279,商品资料!$A:$F,2,0),"")</f>
        <v/>
      </c>
      <c r="F279" s="8" t="str">
        <f aca="false">IFERROR(VLOOKUP($D279,商品资料!$A:$F,3,0),"")</f>
        <v/>
      </c>
      <c r="G279" s="8" t="str">
        <f aca="false">IFERROR(VLOOKUP($D279,商品资料!$A:$F,4,0),"")</f>
        <v/>
      </c>
      <c r="H279" s="8"/>
      <c r="I279" s="8"/>
      <c r="J279" s="10" t="str">
        <f aca="false">IF(AND($H279&lt;&gt;"",$I279&lt;&gt;""),$H279*$I279,"")</f>
        <v/>
      </c>
      <c r="K279" s="8"/>
      <c r="L279" s="8"/>
      <c r="M279" s="8"/>
    </row>
    <row r="280" customFormat="false" ht="15" hidden="false" customHeight="false" outlineLevel="0" collapsed="false">
      <c r="A280" s="9"/>
      <c r="B280" s="8"/>
      <c r="C280" s="8"/>
      <c r="D280" s="7"/>
      <c r="E280" s="8" t="str">
        <f aca="false">IFERROR(VLOOKUP($D280,商品资料!$A:$F,2,0),"")</f>
        <v/>
      </c>
      <c r="F280" s="8" t="str">
        <f aca="false">IFERROR(VLOOKUP($D280,商品资料!$A:$F,3,0),"")</f>
        <v/>
      </c>
      <c r="G280" s="8" t="str">
        <f aca="false">IFERROR(VLOOKUP($D280,商品资料!$A:$F,4,0),"")</f>
        <v/>
      </c>
      <c r="H280" s="8"/>
      <c r="I280" s="8"/>
      <c r="J280" s="10" t="str">
        <f aca="false">IF(AND($H280&lt;&gt;"",$I280&lt;&gt;""),$H280*$I280,"")</f>
        <v/>
      </c>
      <c r="K280" s="8"/>
      <c r="L280" s="8"/>
      <c r="M280" s="8"/>
    </row>
    <row r="281" customFormat="false" ht="15" hidden="false" customHeight="false" outlineLevel="0" collapsed="false">
      <c r="A281" s="9"/>
      <c r="B281" s="8"/>
      <c r="C281" s="8"/>
      <c r="D281" s="7"/>
      <c r="E281" s="8" t="str">
        <f aca="false">IFERROR(VLOOKUP($D281,商品资料!$A:$F,2,0),"")</f>
        <v/>
      </c>
      <c r="F281" s="8" t="str">
        <f aca="false">IFERROR(VLOOKUP($D281,商品资料!$A:$F,3,0),"")</f>
        <v/>
      </c>
      <c r="G281" s="8" t="str">
        <f aca="false">IFERROR(VLOOKUP($D281,商品资料!$A:$F,4,0),"")</f>
        <v/>
      </c>
      <c r="H281" s="8"/>
      <c r="I281" s="8"/>
      <c r="J281" s="10" t="str">
        <f aca="false">IF(AND($H281&lt;&gt;"",$I281&lt;&gt;""),$H281*$I281,"")</f>
        <v/>
      </c>
      <c r="K281" s="8"/>
      <c r="L281" s="8"/>
      <c r="M281" s="8"/>
    </row>
    <row r="282" customFormat="false" ht="15" hidden="false" customHeight="false" outlineLevel="0" collapsed="false">
      <c r="A282" s="9"/>
      <c r="B282" s="8"/>
      <c r="C282" s="8"/>
      <c r="D282" s="7"/>
      <c r="E282" s="8" t="str">
        <f aca="false">IFERROR(VLOOKUP($D282,商品资料!$A:$F,2,0),"")</f>
        <v/>
      </c>
      <c r="F282" s="8" t="str">
        <f aca="false">IFERROR(VLOOKUP($D282,商品资料!$A:$F,3,0),"")</f>
        <v/>
      </c>
      <c r="G282" s="8" t="str">
        <f aca="false">IFERROR(VLOOKUP($D282,商品资料!$A:$F,4,0),"")</f>
        <v/>
      </c>
      <c r="H282" s="8"/>
      <c r="I282" s="8"/>
      <c r="J282" s="10" t="str">
        <f aca="false">IF(AND($H282&lt;&gt;"",$I282&lt;&gt;""),$H282*$I282,"")</f>
        <v/>
      </c>
      <c r="K282" s="8"/>
      <c r="L282" s="8"/>
      <c r="M282" s="8"/>
    </row>
    <row r="283" customFormat="false" ht="15" hidden="false" customHeight="false" outlineLevel="0" collapsed="false">
      <c r="A283" s="9"/>
      <c r="B283" s="8"/>
      <c r="C283" s="8"/>
      <c r="D283" s="7"/>
      <c r="E283" s="8" t="str">
        <f aca="false">IFERROR(VLOOKUP($D283,商品资料!$A:$F,2,0),"")</f>
        <v/>
      </c>
      <c r="F283" s="8" t="str">
        <f aca="false">IFERROR(VLOOKUP($D283,商品资料!$A:$F,3,0),"")</f>
        <v/>
      </c>
      <c r="G283" s="8" t="str">
        <f aca="false">IFERROR(VLOOKUP($D283,商品资料!$A:$F,4,0),"")</f>
        <v/>
      </c>
      <c r="H283" s="8"/>
      <c r="I283" s="8"/>
      <c r="J283" s="10" t="str">
        <f aca="false">IF(AND($H283&lt;&gt;"",$I283&lt;&gt;""),$H283*$I283,"")</f>
        <v/>
      </c>
      <c r="K283" s="8"/>
      <c r="L283" s="8"/>
      <c r="M283" s="8"/>
    </row>
    <row r="284" customFormat="false" ht="15" hidden="false" customHeight="false" outlineLevel="0" collapsed="false">
      <c r="A284" s="9"/>
      <c r="B284" s="8"/>
      <c r="C284" s="8"/>
      <c r="D284" s="7"/>
      <c r="E284" s="8" t="str">
        <f aca="false">IFERROR(VLOOKUP($D284,商品资料!$A:$F,2,0),"")</f>
        <v/>
      </c>
      <c r="F284" s="8" t="str">
        <f aca="false">IFERROR(VLOOKUP($D284,商品资料!$A:$F,3,0),"")</f>
        <v/>
      </c>
      <c r="G284" s="8" t="str">
        <f aca="false">IFERROR(VLOOKUP($D284,商品资料!$A:$F,4,0),"")</f>
        <v/>
      </c>
      <c r="H284" s="8"/>
      <c r="I284" s="8"/>
      <c r="J284" s="10" t="str">
        <f aca="false">IF(AND($H284&lt;&gt;"",$I284&lt;&gt;""),$H284*$I284,"")</f>
        <v/>
      </c>
      <c r="K284" s="8"/>
      <c r="L284" s="8"/>
      <c r="M284" s="8"/>
    </row>
    <row r="285" customFormat="false" ht="15" hidden="false" customHeight="false" outlineLevel="0" collapsed="false">
      <c r="A285" s="9"/>
      <c r="B285" s="8"/>
      <c r="C285" s="8"/>
      <c r="D285" s="7"/>
      <c r="E285" s="8" t="str">
        <f aca="false">IFERROR(VLOOKUP($D285,商品资料!$A:$F,2,0),"")</f>
        <v/>
      </c>
      <c r="F285" s="8" t="str">
        <f aca="false">IFERROR(VLOOKUP($D285,商品资料!$A:$F,3,0),"")</f>
        <v/>
      </c>
      <c r="G285" s="8" t="str">
        <f aca="false">IFERROR(VLOOKUP($D285,商品资料!$A:$F,4,0),"")</f>
        <v/>
      </c>
      <c r="H285" s="8"/>
      <c r="I285" s="8"/>
      <c r="J285" s="10" t="str">
        <f aca="false">IF(AND($H285&lt;&gt;"",$I285&lt;&gt;""),$H285*$I285,"")</f>
        <v/>
      </c>
      <c r="K285" s="8"/>
      <c r="L285" s="8"/>
      <c r="M285" s="8"/>
    </row>
    <row r="286" customFormat="false" ht="15" hidden="false" customHeight="false" outlineLevel="0" collapsed="false">
      <c r="A286" s="9"/>
      <c r="B286" s="8"/>
      <c r="C286" s="8"/>
      <c r="D286" s="7"/>
      <c r="E286" s="8" t="str">
        <f aca="false">IFERROR(VLOOKUP($D286,商品资料!$A:$F,2,0),"")</f>
        <v/>
      </c>
      <c r="F286" s="8" t="str">
        <f aca="false">IFERROR(VLOOKUP($D286,商品资料!$A:$F,3,0),"")</f>
        <v/>
      </c>
      <c r="G286" s="8" t="str">
        <f aca="false">IFERROR(VLOOKUP($D286,商品资料!$A:$F,4,0),"")</f>
        <v/>
      </c>
      <c r="H286" s="8"/>
      <c r="I286" s="8"/>
      <c r="J286" s="10" t="str">
        <f aca="false">IF(AND($H286&lt;&gt;"",$I286&lt;&gt;""),$H286*$I286,"")</f>
        <v/>
      </c>
      <c r="K286" s="8"/>
      <c r="L286" s="8"/>
      <c r="M286" s="8"/>
    </row>
    <row r="287" customFormat="false" ht="15" hidden="false" customHeight="false" outlineLevel="0" collapsed="false">
      <c r="A287" s="9"/>
      <c r="B287" s="8"/>
      <c r="C287" s="8"/>
      <c r="D287" s="7"/>
      <c r="E287" s="8" t="str">
        <f aca="false">IFERROR(VLOOKUP($D287,商品资料!$A:$F,2,0),"")</f>
        <v/>
      </c>
      <c r="F287" s="8" t="str">
        <f aca="false">IFERROR(VLOOKUP($D287,商品资料!$A:$F,3,0),"")</f>
        <v/>
      </c>
      <c r="G287" s="8" t="str">
        <f aca="false">IFERROR(VLOOKUP($D287,商品资料!$A:$F,4,0),"")</f>
        <v/>
      </c>
      <c r="H287" s="8"/>
      <c r="I287" s="8"/>
      <c r="J287" s="10" t="str">
        <f aca="false">IF(AND($H287&lt;&gt;"",$I287&lt;&gt;""),$H287*$I287,"")</f>
        <v/>
      </c>
      <c r="K287" s="8"/>
      <c r="L287" s="8"/>
      <c r="M287" s="8"/>
    </row>
    <row r="288" customFormat="false" ht="15" hidden="false" customHeight="false" outlineLevel="0" collapsed="false">
      <c r="A288" s="9"/>
      <c r="B288" s="8"/>
      <c r="C288" s="8"/>
      <c r="D288" s="7"/>
      <c r="E288" s="8" t="str">
        <f aca="false">IFERROR(VLOOKUP($D288,商品资料!$A:$F,2,0),"")</f>
        <v/>
      </c>
      <c r="F288" s="8" t="str">
        <f aca="false">IFERROR(VLOOKUP($D288,商品资料!$A:$F,3,0),"")</f>
        <v/>
      </c>
      <c r="G288" s="8" t="str">
        <f aca="false">IFERROR(VLOOKUP($D288,商品资料!$A:$F,4,0),"")</f>
        <v/>
      </c>
      <c r="H288" s="8"/>
      <c r="I288" s="8"/>
      <c r="J288" s="10" t="str">
        <f aca="false">IF(AND($H288&lt;&gt;"",$I288&lt;&gt;""),$H288*$I288,"")</f>
        <v/>
      </c>
      <c r="K288" s="8"/>
      <c r="L288" s="8"/>
      <c r="M288" s="8"/>
    </row>
    <row r="289" customFormat="false" ht="15" hidden="false" customHeight="false" outlineLevel="0" collapsed="false">
      <c r="A289" s="9"/>
      <c r="B289" s="8"/>
      <c r="C289" s="8"/>
      <c r="D289" s="7"/>
      <c r="E289" s="8" t="str">
        <f aca="false">IFERROR(VLOOKUP($D289,商品资料!$A:$F,2,0),"")</f>
        <v/>
      </c>
      <c r="F289" s="8" t="str">
        <f aca="false">IFERROR(VLOOKUP($D289,商品资料!$A:$F,3,0),"")</f>
        <v/>
      </c>
      <c r="G289" s="8" t="str">
        <f aca="false">IFERROR(VLOOKUP($D289,商品资料!$A:$F,4,0),"")</f>
        <v/>
      </c>
      <c r="H289" s="8"/>
      <c r="I289" s="8"/>
      <c r="J289" s="10" t="str">
        <f aca="false">IF(AND($H289&lt;&gt;"",$I289&lt;&gt;""),$H289*$I289,"")</f>
        <v/>
      </c>
      <c r="K289" s="8"/>
      <c r="L289" s="8"/>
      <c r="M289" s="8"/>
    </row>
    <row r="290" customFormat="false" ht="15" hidden="false" customHeight="false" outlineLevel="0" collapsed="false">
      <c r="A290" s="9"/>
      <c r="B290" s="8"/>
      <c r="C290" s="8"/>
      <c r="D290" s="7"/>
      <c r="E290" s="8" t="str">
        <f aca="false">IFERROR(VLOOKUP($D290,商品资料!$A:$F,2,0),"")</f>
        <v/>
      </c>
      <c r="F290" s="8" t="str">
        <f aca="false">IFERROR(VLOOKUP($D290,商品资料!$A:$F,3,0),"")</f>
        <v/>
      </c>
      <c r="G290" s="8" t="str">
        <f aca="false">IFERROR(VLOOKUP($D290,商品资料!$A:$F,4,0),"")</f>
        <v/>
      </c>
      <c r="H290" s="8"/>
      <c r="I290" s="8"/>
      <c r="J290" s="10" t="str">
        <f aca="false">IF(AND($H290&lt;&gt;"",$I290&lt;&gt;""),$H290*$I290,"")</f>
        <v/>
      </c>
      <c r="K290" s="8"/>
      <c r="L290" s="8"/>
      <c r="M290" s="8"/>
    </row>
    <row r="291" customFormat="false" ht="15" hidden="false" customHeight="false" outlineLevel="0" collapsed="false">
      <c r="A291" s="9"/>
      <c r="B291" s="8"/>
      <c r="C291" s="8"/>
      <c r="D291" s="7"/>
      <c r="E291" s="8" t="str">
        <f aca="false">IFERROR(VLOOKUP($D291,商品资料!$A:$F,2,0),"")</f>
        <v/>
      </c>
      <c r="F291" s="8" t="str">
        <f aca="false">IFERROR(VLOOKUP($D291,商品资料!$A:$F,3,0),"")</f>
        <v/>
      </c>
      <c r="G291" s="8" t="str">
        <f aca="false">IFERROR(VLOOKUP($D291,商品资料!$A:$F,4,0),"")</f>
        <v/>
      </c>
      <c r="H291" s="8"/>
      <c r="I291" s="8"/>
      <c r="J291" s="10" t="str">
        <f aca="false">IF(AND($H291&lt;&gt;"",$I291&lt;&gt;""),$H291*$I291,"")</f>
        <v/>
      </c>
      <c r="K291" s="8"/>
      <c r="L291" s="8"/>
      <c r="M291" s="8"/>
    </row>
    <row r="292" customFormat="false" ht="15" hidden="false" customHeight="false" outlineLevel="0" collapsed="false">
      <c r="A292" s="9"/>
      <c r="B292" s="8"/>
      <c r="C292" s="8"/>
      <c r="D292" s="7"/>
      <c r="E292" s="8" t="str">
        <f aca="false">IFERROR(VLOOKUP($D292,商品资料!$A:$F,2,0),"")</f>
        <v/>
      </c>
      <c r="F292" s="8" t="str">
        <f aca="false">IFERROR(VLOOKUP($D292,商品资料!$A:$F,3,0),"")</f>
        <v/>
      </c>
      <c r="G292" s="8" t="str">
        <f aca="false">IFERROR(VLOOKUP($D292,商品资料!$A:$F,4,0),"")</f>
        <v/>
      </c>
      <c r="H292" s="8"/>
      <c r="I292" s="8"/>
      <c r="J292" s="10" t="str">
        <f aca="false">IF(AND($H292&lt;&gt;"",$I292&lt;&gt;""),$H292*$I292,"")</f>
        <v/>
      </c>
      <c r="K292" s="8"/>
      <c r="L292" s="8"/>
      <c r="M292" s="8"/>
    </row>
    <row r="293" customFormat="false" ht="15" hidden="false" customHeight="false" outlineLevel="0" collapsed="false">
      <c r="A293" s="9"/>
      <c r="B293" s="8"/>
      <c r="C293" s="8"/>
      <c r="D293" s="7"/>
      <c r="E293" s="8" t="str">
        <f aca="false">IFERROR(VLOOKUP($D293,商品资料!$A:$F,2,0),"")</f>
        <v/>
      </c>
      <c r="F293" s="8" t="str">
        <f aca="false">IFERROR(VLOOKUP($D293,商品资料!$A:$F,3,0),"")</f>
        <v/>
      </c>
      <c r="G293" s="8" t="str">
        <f aca="false">IFERROR(VLOOKUP($D293,商品资料!$A:$F,4,0),"")</f>
        <v/>
      </c>
      <c r="H293" s="8"/>
      <c r="I293" s="8"/>
      <c r="J293" s="10" t="str">
        <f aca="false">IF(AND($H293&lt;&gt;"",$I293&lt;&gt;""),$H293*$I293,"")</f>
        <v/>
      </c>
      <c r="K293" s="8"/>
      <c r="L293" s="8"/>
      <c r="M293" s="8"/>
    </row>
    <row r="294" customFormat="false" ht="15" hidden="false" customHeight="false" outlineLevel="0" collapsed="false">
      <c r="A294" s="9"/>
      <c r="B294" s="8"/>
      <c r="C294" s="8"/>
      <c r="D294" s="7"/>
      <c r="E294" s="8" t="str">
        <f aca="false">IFERROR(VLOOKUP($D294,商品资料!$A:$F,2,0),"")</f>
        <v/>
      </c>
      <c r="F294" s="8" t="str">
        <f aca="false">IFERROR(VLOOKUP($D294,商品资料!$A:$F,3,0),"")</f>
        <v/>
      </c>
      <c r="G294" s="8" t="str">
        <f aca="false">IFERROR(VLOOKUP($D294,商品资料!$A:$F,4,0),"")</f>
        <v/>
      </c>
      <c r="H294" s="8"/>
      <c r="I294" s="8"/>
      <c r="J294" s="10" t="str">
        <f aca="false">IF(AND($H294&lt;&gt;"",$I294&lt;&gt;""),$H294*$I294,"")</f>
        <v/>
      </c>
      <c r="K294" s="8"/>
      <c r="L294" s="8"/>
      <c r="M294" s="8"/>
    </row>
    <row r="295" customFormat="false" ht="15" hidden="false" customHeight="false" outlineLevel="0" collapsed="false">
      <c r="A295" s="9"/>
      <c r="B295" s="8"/>
      <c r="C295" s="8"/>
      <c r="D295" s="7"/>
      <c r="E295" s="8" t="str">
        <f aca="false">IFERROR(VLOOKUP($D295,商品资料!$A:$F,2,0),"")</f>
        <v/>
      </c>
      <c r="F295" s="8" t="str">
        <f aca="false">IFERROR(VLOOKUP($D295,商品资料!$A:$F,3,0),"")</f>
        <v/>
      </c>
      <c r="G295" s="8" t="str">
        <f aca="false">IFERROR(VLOOKUP($D295,商品资料!$A:$F,4,0),"")</f>
        <v/>
      </c>
      <c r="H295" s="8"/>
      <c r="I295" s="8"/>
      <c r="J295" s="10" t="str">
        <f aca="false">IF(AND($H295&lt;&gt;"",$I295&lt;&gt;""),$H295*$I295,"")</f>
        <v/>
      </c>
      <c r="K295" s="8"/>
      <c r="L295" s="8"/>
      <c r="M295" s="8"/>
    </row>
    <row r="296" customFormat="false" ht="15" hidden="false" customHeight="false" outlineLevel="0" collapsed="false">
      <c r="A296" s="9"/>
      <c r="B296" s="8"/>
      <c r="C296" s="8"/>
      <c r="D296" s="7"/>
      <c r="E296" s="8" t="str">
        <f aca="false">IFERROR(VLOOKUP($D296,商品资料!$A:$F,2,0),"")</f>
        <v/>
      </c>
      <c r="F296" s="8" t="str">
        <f aca="false">IFERROR(VLOOKUP($D296,商品资料!$A:$F,3,0),"")</f>
        <v/>
      </c>
      <c r="G296" s="8" t="str">
        <f aca="false">IFERROR(VLOOKUP($D296,商品资料!$A:$F,4,0),"")</f>
        <v/>
      </c>
      <c r="H296" s="8"/>
      <c r="I296" s="8"/>
      <c r="J296" s="10" t="str">
        <f aca="false">IF(AND($H296&lt;&gt;"",$I296&lt;&gt;""),$H296*$I296,"")</f>
        <v/>
      </c>
      <c r="K296" s="8"/>
      <c r="L296" s="8"/>
      <c r="M296" s="8"/>
    </row>
    <row r="297" customFormat="false" ht="15" hidden="false" customHeight="false" outlineLevel="0" collapsed="false">
      <c r="A297" s="9"/>
      <c r="B297" s="8"/>
      <c r="C297" s="8"/>
      <c r="D297" s="7"/>
      <c r="E297" s="8" t="str">
        <f aca="false">IFERROR(VLOOKUP($D297,商品资料!$A:$F,2,0),"")</f>
        <v/>
      </c>
      <c r="F297" s="8" t="str">
        <f aca="false">IFERROR(VLOOKUP($D297,商品资料!$A:$F,3,0),"")</f>
        <v/>
      </c>
      <c r="G297" s="8" t="str">
        <f aca="false">IFERROR(VLOOKUP($D297,商品资料!$A:$F,4,0),"")</f>
        <v/>
      </c>
      <c r="H297" s="8"/>
      <c r="I297" s="8"/>
      <c r="J297" s="10" t="str">
        <f aca="false">IF(AND($H297&lt;&gt;"",$I297&lt;&gt;""),$H297*$I297,"")</f>
        <v/>
      </c>
      <c r="K297" s="8"/>
      <c r="L297" s="8"/>
      <c r="M297" s="8"/>
    </row>
    <row r="298" customFormat="false" ht="15" hidden="false" customHeight="false" outlineLevel="0" collapsed="false">
      <c r="A298" s="9"/>
      <c r="B298" s="8"/>
      <c r="C298" s="8"/>
      <c r="D298" s="7"/>
      <c r="E298" s="8" t="str">
        <f aca="false">IFERROR(VLOOKUP($D298,商品资料!$A:$F,2,0),"")</f>
        <v/>
      </c>
      <c r="F298" s="8" t="str">
        <f aca="false">IFERROR(VLOOKUP($D298,商品资料!$A:$F,3,0),"")</f>
        <v/>
      </c>
      <c r="G298" s="8" t="str">
        <f aca="false">IFERROR(VLOOKUP($D298,商品资料!$A:$F,4,0),"")</f>
        <v/>
      </c>
      <c r="H298" s="8"/>
      <c r="I298" s="8"/>
      <c r="J298" s="10" t="str">
        <f aca="false">IF(AND($H298&lt;&gt;"",$I298&lt;&gt;""),$H298*$I298,"")</f>
        <v/>
      </c>
      <c r="K298" s="8"/>
      <c r="L298" s="8"/>
      <c r="M298" s="8"/>
    </row>
    <row r="299" customFormat="false" ht="15" hidden="false" customHeight="false" outlineLevel="0" collapsed="false">
      <c r="A299" s="9"/>
      <c r="B299" s="8"/>
      <c r="C299" s="8"/>
      <c r="D299" s="7"/>
      <c r="E299" s="8" t="str">
        <f aca="false">IFERROR(VLOOKUP($D299,商品资料!$A:$F,2,0),"")</f>
        <v/>
      </c>
      <c r="F299" s="8" t="str">
        <f aca="false">IFERROR(VLOOKUP($D299,商品资料!$A:$F,3,0),"")</f>
        <v/>
      </c>
      <c r="G299" s="8" t="str">
        <f aca="false">IFERROR(VLOOKUP($D299,商品资料!$A:$F,4,0),"")</f>
        <v/>
      </c>
      <c r="H299" s="8"/>
      <c r="I299" s="8"/>
      <c r="J299" s="10" t="str">
        <f aca="false">IF(AND($H299&lt;&gt;"",$I299&lt;&gt;""),$H299*$I299,"")</f>
        <v/>
      </c>
      <c r="K299" s="8"/>
      <c r="L299" s="8"/>
      <c r="M299" s="8"/>
    </row>
    <row r="300" customFormat="false" ht="15" hidden="false" customHeight="false" outlineLevel="0" collapsed="false">
      <c r="A300" s="9"/>
      <c r="B300" s="8"/>
      <c r="C300" s="8"/>
      <c r="D300" s="7"/>
      <c r="E300" s="8" t="str">
        <f aca="false">IFERROR(VLOOKUP($D300,商品资料!$A:$F,2,0),"")</f>
        <v/>
      </c>
      <c r="F300" s="8" t="str">
        <f aca="false">IFERROR(VLOOKUP($D300,商品资料!$A:$F,3,0),"")</f>
        <v/>
      </c>
      <c r="G300" s="8" t="str">
        <f aca="false">IFERROR(VLOOKUP($D300,商品资料!$A:$F,4,0),"")</f>
        <v/>
      </c>
      <c r="H300" s="8"/>
      <c r="I300" s="8"/>
      <c r="J300" s="10" t="str">
        <f aca="false">IF(AND($H300&lt;&gt;"",$I300&lt;&gt;""),$H300*$I300,"")</f>
        <v/>
      </c>
      <c r="K300" s="8"/>
      <c r="L300" s="8"/>
      <c r="M300" s="8"/>
    </row>
  </sheetData>
  <dataValidations count="2">
    <dataValidation allowBlank="true" errorStyle="stop" operator="between" showDropDown="false" showErrorMessage="false" showInputMessage="false" sqref="C2:C300" type="list">
      <formula1>"入库,出库"</formula1>
      <formula2>0</formula2>
    </dataValidation>
    <dataValidation allowBlank="true" errorStyle="stop" operator="between" showDropDown="false" showErrorMessage="false" showInputMessage="false" sqref="D2:D300" type="list">
      <formula1>商品资料!$A$2:$A$51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9" min="5" style="0" width="10"/>
    <col collapsed="false" customWidth="true" hidden="false" outlineLevel="0" max="10" min="10" style="0" width="16"/>
  </cols>
  <sheetData>
    <row r="1" customFormat="false" ht="15" hidden="false" customHeight="false" outlineLevel="0" collapsed="false">
      <c r="A1" s="6" t="s">
        <v>14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69</v>
      </c>
      <c r="G1" s="6" t="s">
        <v>70</v>
      </c>
      <c r="H1" s="6" t="s">
        <v>71</v>
      </c>
      <c r="I1" s="6" t="s">
        <v>19</v>
      </c>
      <c r="J1" s="6" t="s">
        <v>72</v>
      </c>
    </row>
    <row r="2" customFormat="false" ht="17.15" hidden="false" customHeight="false" outlineLevel="0" collapsed="false">
      <c r="A2" s="8" t="str">
        <f aca="false">IF(商品资料!A2="","",商品资料!A2)</f>
        <v>A001</v>
      </c>
      <c r="B2" s="8" t="str">
        <f aca="false">IF($A2="","",VLOOKUP($A2,商品资料!$A:$F,2,0))</f>
        <v>A4复印纸</v>
      </c>
      <c r="C2" s="8" t="str">
        <f aca="false">IF($A2="","",VLOOKUP($A2,商品资料!$A:$F,3,0))</f>
        <v>80g / 500张/包</v>
      </c>
      <c r="D2" s="8" t="str">
        <f aca="false">IF($A2="","",VLOOKUP($A2,商品资料!$A:$F,4,0))</f>
        <v>包</v>
      </c>
      <c r="E2" s="8" t="n">
        <f aca="false">IF($A2="","",VLOOKUP($A2,商品资料!$A:$F,5,0))</f>
        <v>120</v>
      </c>
      <c r="F2" s="8" t="n">
        <f aca="false">SUMIFS(出入库明细!$H:$H,出入库明细!$D:$D,$A2,出入库明细!$C:$C,"入库")</f>
        <v>40</v>
      </c>
      <c r="G2" s="8" t="n">
        <f aca="false">SUMIFS(出入库明细!$H:$H,出入库明细!$D:$D,$A2,出入库明细!$C:$C,"出库")</f>
        <v>25</v>
      </c>
      <c r="H2" s="8" t="n">
        <f aca="false">IF($A2="","",$E2+$F2-$G2)</f>
        <v>135</v>
      </c>
      <c r="I2" s="8" t="n">
        <f aca="false">IF($A2="","",VLOOKUP($A2,商品资料!$A:$F,6,0))</f>
        <v>50</v>
      </c>
      <c r="J2" s="8" t="str">
        <f aca="false">IF($A2="","",IF($H2&lt;$I2,"⚠ 低于安全库存","正常"))</f>
        <v>正常</v>
      </c>
    </row>
    <row r="3" customFormat="false" ht="17.15" hidden="false" customHeight="false" outlineLevel="0" collapsed="false">
      <c r="A3" s="8" t="str">
        <f aca="false">IF(商品资料!A3="","",商品资料!A3)</f>
        <v>A002</v>
      </c>
      <c r="B3" s="8" t="str">
        <f aca="false">IF($A3="","",VLOOKUP($A3,商品资料!$A:$F,2,0))</f>
        <v>订书钉</v>
      </c>
      <c r="C3" s="8" t="str">
        <f aca="false">IF($A3="","",VLOOKUP($A3,商品资料!$A:$F,3,0))</f>
        <v>24/6 通用</v>
      </c>
      <c r="D3" s="8" t="str">
        <f aca="false">IF($A3="","",VLOOKUP($A3,商品资料!$A:$F,4,0))</f>
        <v>盒</v>
      </c>
      <c r="E3" s="8" t="n">
        <f aca="false">IF($A3="","",VLOOKUP($A3,商品资料!$A:$F,5,0))</f>
        <v>300</v>
      </c>
      <c r="F3" s="8" t="n">
        <f aca="false">SUMIFS(出入库明细!$H:$H,出入库明细!$D:$D,$A3,出入库明细!$C:$C,"入库")</f>
        <v>0</v>
      </c>
      <c r="G3" s="8" t="n">
        <f aca="false">SUMIFS(出入库明细!$H:$H,出入库明细!$D:$D,$A3,出入库明细!$C:$C,"出库")</f>
        <v>0</v>
      </c>
      <c r="H3" s="8" t="n">
        <f aca="false">IF($A3="","",$E3+$F3-$G3)</f>
        <v>300</v>
      </c>
      <c r="I3" s="8" t="n">
        <f aca="false">IF($A3="","",VLOOKUP($A3,商品资料!$A:$F,6,0))</f>
        <v>80</v>
      </c>
      <c r="J3" s="8" t="str">
        <f aca="false">IF($A3="","",IF($H3&lt;$I3,"⚠ 低于安全库存","正常"))</f>
        <v>正常</v>
      </c>
    </row>
    <row r="4" customFormat="false" ht="17.15" hidden="false" customHeight="false" outlineLevel="0" collapsed="false">
      <c r="A4" s="8" t="str">
        <f aca="false">IF(商品资料!A4="","",商品资料!A4)</f>
        <v>B001</v>
      </c>
      <c r="B4" s="8" t="str">
        <f aca="false">IF($A4="","",VLOOKUP($A4,商品资料!$A:$F,2,0))</f>
        <v>地牛液压车</v>
      </c>
      <c r="C4" s="8" t="str">
        <f aca="false">IF($A4="","",VLOOKUP($A4,商品资料!$A:$F,3,0))</f>
        <v>2.5吨</v>
      </c>
      <c r="D4" s="8" t="str">
        <f aca="false">IF($A4="","",VLOOKUP($A4,商品资料!$A:$F,4,0))</f>
        <v>台</v>
      </c>
      <c r="E4" s="8" t="n">
        <f aca="false">IF($A4="","",VLOOKUP($A4,商品资料!$A:$F,5,0))</f>
        <v>4</v>
      </c>
      <c r="F4" s="8" t="n">
        <f aca="false">SUMIFS(出入库明细!$H:$H,出入库明细!$D:$D,$A4,出入库明细!$C:$C,"入库")</f>
        <v>0</v>
      </c>
      <c r="G4" s="8" t="n">
        <f aca="false">SUMIFS(出入库明细!$H:$H,出入库明细!$D:$D,$A4,出入库明细!$C:$C,"出库")</f>
        <v>0</v>
      </c>
      <c r="H4" s="8" t="n">
        <f aca="false">IF($A4="","",$E4+$F4-$G4)</f>
        <v>4</v>
      </c>
      <c r="I4" s="8" t="n">
        <f aca="false">IF($A4="","",VLOOKUP($A4,商品资料!$A:$F,6,0))</f>
        <v>2</v>
      </c>
      <c r="J4" s="8" t="str">
        <f aca="false">IF($A4="","",IF($H4&lt;$I4,"⚠ 低于安全库存","正常"))</f>
        <v>正常</v>
      </c>
    </row>
    <row r="5" customFormat="false" ht="17.15" hidden="false" customHeight="false" outlineLevel="0" collapsed="false">
      <c r="A5" s="8" t="str">
        <f aca="false">IF(商品资料!A5="","",商品资料!A5)</f>
        <v>B002</v>
      </c>
      <c r="B5" s="8" t="str">
        <f aca="false">IF($A5="","",VLOOKUP($A5,商品资料!$A:$F,2,0))</f>
        <v>缠绕膜</v>
      </c>
      <c r="C5" s="8" t="str">
        <f aca="false">IF($A5="","",VLOOKUP($A5,商品资料!$A:$F,3,0))</f>
        <v>50cm 宽</v>
      </c>
      <c r="D5" s="8" t="str">
        <f aca="false">IF($A5="","",VLOOKUP($A5,商品资料!$A:$F,4,0))</f>
        <v>卷</v>
      </c>
      <c r="E5" s="8" t="n">
        <f aca="false">IF($A5="","",VLOOKUP($A5,商品资料!$A:$F,5,0))</f>
        <v>60</v>
      </c>
      <c r="F5" s="8" t="n">
        <f aca="false">SUMIFS(出入库明细!$H:$H,出入库明细!$D:$D,$A5,出入库明细!$C:$C,"入库")</f>
        <v>30</v>
      </c>
      <c r="G5" s="8" t="n">
        <f aca="false">SUMIFS(出入库明细!$H:$H,出入库明细!$D:$D,$A5,出入库明细!$C:$C,"出库")</f>
        <v>0</v>
      </c>
      <c r="H5" s="8" t="n">
        <f aca="false">IF($A5="","",$E5+$F5-$G5)</f>
        <v>90</v>
      </c>
      <c r="I5" s="8" t="n">
        <f aca="false">IF($A5="","",VLOOKUP($A5,商品资料!$A:$F,6,0))</f>
        <v>20</v>
      </c>
      <c r="J5" s="8" t="str">
        <f aca="false">IF($A5="","",IF($H5&lt;$I5,"⚠ 低于安全库存","正常"))</f>
        <v>正常</v>
      </c>
    </row>
    <row r="6" customFormat="false" ht="15" hidden="false" customHeight="false" outlineLevel="0" collapsed="false">
      <c r="A6" s="8" t="str">
        <f aca="false">IF(商品资料!A6="","",商品资料!A6)</f>
        <v>C001</v>
      </c>
      <c r="B6" s="8" t="str">
        <f aca="false">IF($A6="","",VLOOKUP($A6,商品资料!$A:$F,2,0))</f>
        <v>纸箱</v>
      </c>
      <c r="C6" s="8" t="str">
        <f aca="false">IF($A6="","",VLOOKUP($A6,商品资料!$A:$F,3,0))</f>
        <v>60×40×40cm</v>
      </c>
      <c r="D6" s="8" t="str">
        <f aca="false">IF($A6="","",VLOOKUP($A6,商品资料!$A:$F,4,0))</f>
        <v>个</v>
      </c>
      <c r="E6" s="8" t="n">
        <f aca="false">IF($A6="","",VLOOKUP($A6,商品资料!$A:$F,5,0))</f>
        <v>800</v>
      </c>
      <c r="F6" s="8" t="n">
        <f aca="false">SUMIFS(出入库明细!$H:$H,出入库明细!$D:$D,$A6,出入库明细!$C:$C,"入库")</f>
        <v>200</v>
      </c>
      <c r="G6" s="8" t="n">
        <f aca="false">SUMIFS(出入库明细!$H:$H,出入库明细!$D:$D,$A6,出入库明细!$C:$C,"出库")</f>
        <v>60</v>
      </c>
      <c r="H6" s="8" t="n">
        <f aca="false">IF($A6="","",$E6+$F6-$G6)</f>
        <v>940</v>
      </c>
      <c r="I6" s="8" t="n">
        <f aca="false">IF($A6="","",VLOOKUP($A6,商品资料!$A:$F,6,0))</f>
        <v>200</v>
      </c>
      <c r="J6" s="8" t="str">
        <f aca="false">IF($A6="","",IF($H6&lt;$I6,"⚠ 低于安全库存","正常"))</f>
        <v>正常</v>
      </c>
    </row>
    <row r="7" customFormat="false" ht="15" hidden="false" customHeight="false" outlineLevel="0" collapsed="false">
      <c r="A7" s="8" t="str">
        <f aca="false">IF(商品资料!A7="","",商品资料!A7)</f>
        <v/>
      </c>
      <c r="B7" s="8" t="str">
        <f aca="false">IF($A7="","",VLOOKUP($A7,商品资料!$A:$F,2,0))</f>
        <v/>
      </c>
      <c r="C7" s="8" t="str">
        <f aca="false">IF($A7="","",VLOOKUP($A7,商品资料!$A:$F,3,0))</f>
        <v/>
      </c>
      <c r="D7" s="8" t="str">
        <f aca="false">IF($A7="","",VLOOKUP($A7,商品资料!$A:$F,4,0))</f>
        <v/>
      </c>
      <c r="E7" s="8" t="str">
        <f aca="false">IF($A7="","",VLOOKUP($A7,商品资料!$A:$F,5,0))</f>
        <v/>
      </c>
      <c r="F7" s="8" t="n">
        <f aca="false">SUMIFS(出入库明细!$H:$H,出入库明细!$D:$D,$A7,出入库明细!$C:$C,"入库")</f>
        <v>0</v>
      </c>
      <c r="G7" s="8" t="n">
        <f aca="false">SUMIFS(出入库明细!$H:$H,出入库明细!$D:$D,$A7,出入库明细!$C:$C,"出库")</f>
        <v>0</v>
      </c>
      <c r="H7" s="8" t="str">
        <f aca="false">IF($A7="","",$E7+$F7-$G7)</f>
        <v/>
      </c>
      <c r="I7" s="8" t="str">
        <f aca="false">IF($A7="","",VLOOKUP($A7,商品资料!$A:$F,6,0))</f>
        <v/>
      </c>
      <c r="J7" s="8" t="str">
        <f aca="false">IF($A7="","",IF($H7&lt;$I7,"⚠ 低于安全库存","正常"))</f>
        <v/>
      </c>
    </row>
    <row r="8" customFormat="false" ht="15" hidden="false" customHeight="false" outlineLevel="0" collapsed="false">
      <c r="A8" s="8" t="str">
        <f aca="false">IF(商品资料!A8="","",商品资料!A8)</f>
        <v/>
      </c>
      <c r="B8" s="8" t="str">
        <f aca="false">IF($A8="","",VLOOKUP($A8,商品资料!$A:$F,2,0))</f>
        <v/>
      </c>
      <c r="C8" s="8" t="str">
        <f aca="false">IF($A8="","",VLOOKUP($A8,商品资料!$A:$F,3,0))</f>
        <v/>
      </c>
      <c r="D8" s="8" t="str">
        <f aca="false">IF($A8="","",VLOOKUP($A8,商品资料!$A:$F,4,0))</f>
        <v/>
      </c>
      <c r="E8" s="8" t="str">
        <f aca="false">IF($A8="","",VLOOKUP($A8,商品资料!$A:$F,5,0))</f>
        <v/>
      </c>
      <c r="F8" s="8" t="n">
        <f aca="false">SUMIFS(出入库明细!$H:$H,出入库明细!$D:$D,$A8,出入库明细!$C:$C,"入库")</f>
        <v>0</v>
      </c>
      <c r="G8" s="8" t="n">
        <f aca="false">SUMIFS(出入库明细!$H:$H,出入库明细!$D:$D,$A8,出入库明细!$C:$C,"出库")</f>
        <v>0</v>
      </c>
      <c r="H8" s="8" t="str">
        <f aca="false">IF($A8="","",$E8+$F8-$G8)</f>
        <v/>
      </c>
      <c r="I8" s="8" t="str">
        <f aca="false">IF($A8="","",VLOOKUP($A8,商品资料!$A:$F,6,0))</f>
        <v/>
      </c>
      <c r="J8" s="8" t="str">
        <f aca="false">IF($A8="","",IF($H8&lt;$I8,"⚠ 低于安全库存","正常"))</f>
        <v/>
      </c>
    </row>
    <row r="9" customFormat="false" ht="15" hidden="false" customHeight="false" outlineLevel="0" collapsed="false">
      <c r="A9" s="8" t="str">
        <f aca="false">IF(商品资料!A9="","",商品资料!A9)</f>
        <v/>
      </c>
      <c r="B9" s="8" t="str">
        <f aca="false">IF($A9="","",VLOOKUP($A9,商品资料!$A:$F,2,0))</f>
        <v/>
      </c>
      <c r="C9" s="8" t="str">
        <f aca="false">IF($A9="","",VLOOKUP($A9,商品资料!$A:$F,3,0))</f>
        <v/>
      </c>
      <c r="D9" s="8" t="str">
        <f aca="false">IF($A9="","",VLOOKUP($A9,商品资料!$A:$F,4,0))</f>
        <v/>
      </c>
      <c r="E9" s="8" t="str">
        <f aca="false">IF($A9="","",VLOOKUP($A9,商品资料!$A:$F,5,0))</f>
        <v/>
      </c>
      <c r="F9" s="8" t="n">
        <f aca="false">SUMIFS(出入库明细!$H:$H,出入库明细!$D:$D,$A9,出入库明细!$C:$C,"入库")</f>
        <v>0</v>
      </c>
      <c r="G9" s="8" t="n">
        <f aca="false">SUMIFS(出入库明细!$H:$H,出入库明细!$D:$D,$A9,出入库明细!$C:$C,"出库")</f>
        <v>0</v>
      </c>
      <c r="H9" s="8" t="str">
        <f aca="false">IF($A9="","",$E9+$F9-$G9)</f>
        <v/>
      </c>
      <c r="I9" s="8" t="str">
        <f aca="false">IF($A9="","",VLOOKUP($A9,商品资料!$A:$F,6,0))</f>
        <v/>
      </c>
      <c r="J9" s="8" t="str">
        <f aca="false">IF($A9="","",IF($H9&lt;$I9,"⚠ 低于安全库存","正常"))</f>
        <v/>
      </c>
    </row>
    <row r="10" customFormat="false" ht="15" hidden="false" customHeight="false" outlineLevel="0" collapsed="false">
      <c r="A10" s="8" t="str">
        <f aca="false">IF(商品资料!A10="","",商品资料!A10)</f>
        <v/>
      </c>
      <c r="B10" s="8" t="str">
        <f aca="false">IF($A10="","",VLOOKUP($A10,商品资料!$A:$F,2,0))</f>
        <v/>
      </c>
      <c r="C10" s="8" t="str">
        <f aca="false">IF($A10="","",VLOOKUP($A10,商品资料!$A:$F,3,0))</f>
        <v/>
      </c>
      <c r="D10" s="8" t="str">
        <f aca="false">IF($A10="","",VLOOKUP($A10,商品资料!$A:$F,4,0))</f>
        <v/>
      </c>
      <c r="E10" s="8" t="str">
        <f aca="false">IF($A10="","",VLOOKUP($A10,商品资料!$A:$F,5,0))</f>
        <v/>
      </c>
      <c r="F10" s="8" t="n">
        <f aca="false">SUMIFS(出入库明细!$H:$H,出入库明细!$D:$D,$A10,出入库明细!$C:$C,"入库")</f>
        <v>0</v>
      </c>
      <c r="G10" s="8" t="n">
        <f aca="false">SUMIFS(出入库明细!$H:$H,出入库明细!$D:$D,$A10,出入库明细!$C:$C,"出库")</f>
        <v>0</v>
      </c>
      <c r="H10" s="8" t="str">
        <f aca="false">IF($A10="","",$E10+$F10-$G10)</f>
        <v/>
      </c>
      <c r="I10" s="8" t="str">
        <f aca="false">IF($A10="","",VLOOKUP($A10,商品资料!$A:$F,6,0))</f>
        <v/>
      </c>
      <c r="J10" s="8" t="str">
        <f aca="false">IF($A10="","",IF($H10&lt;$I10,"⚠ 低于安全库存","正常"))</f>
        <v/>
      </c>
    </row>
    <row r="11" customFormat="false" ht="15" hidden="false" customHeight="false" outlineLevel="0" collapsed="false">
      <c r="A11" s="8" t="str">
        <f aca="false">IF(商品资料!A11="","",商品资料!A11)</f>
        <v/>
      </c>
      <c r="B11" s="8" t="str">
        <f aca="false">IF($A11="","",VLOOKUP($A11,商品资料!$A:$F,2,0))</f>
        <v/>
      </c>
      <c r="C11" s="8" t="str">
        <f aca="false">IF($A11="","",VLOOKUP($A11,商品资料!$A:$F,3,0))</f>
        <v/>
      </c>
      <c r="D11" s="8" t="str">
        <f aca="false">IF($A11="","",VLOOKUP($A11,商品资料!$A:$F,4,0))</f>
        <v/>
      </c>
      <c r="E11" s="8" t="str">
        <f aca="false">IF($A11="","",VLOOKUP($A11,商品资料!$A:$F,5,0))</f>
        <v/>
      </c>
      <c r="F11" s="8" t="n">
        <f aca="false">SUMIFS(出入库明细!$H:$H,出入库明细!$D:$D,$A11,出入库明细!$C:$C,"入库")</f>
        <v>0</v>
      </c>
      <c r="G11" s="8" t="n">
        <f aca="false">SUMIFS(出入库明细!$H:$H,出入库明细!$D:$D,$A11,出入库明细!$C:$C,"出库")</f>
        <v>0</v>
      </c>
      <c r="H11" s="8" t="str">
        <f aca="false">IF($A11="","",$E11+$F11-$G11)</f>
        <v/>
      </c>
      <c r="I11" s="8" t="str">
        <f aca="false">IF($A11="","",VLOOKUP($A11,商品资料!$A:$F,6,0))</f>
        <v/>
      </c>
      <c r="J11" s="8" t="str">
        <f aca="false">IF($A11="","",IF($H11&lt;$I11,"⚠ 低于安全库存","正常"))</f>
        <v/>
      </c>
    </row>
    <row r="12" customFormat="false" ht="15" hidden="false" customHeight="false" outlineLevel="0" collapsed="false">
      <c r="A12" s="8" t="str">
        <f aca="false">IF(商品资料!A12="","",商品资料!A12)</f>
        <v/>
      </c>
      <c r="B12" s="8" t="str">
        <f aca="false">IF($A12="","",VLOOKUP($A12,商品资料!$A:$F,2,0))</f>
        <v/>
      </c>
      <c r="C12" s="8" t="str">
        <f aca="false">IF($A12="","",VLOOKUP($A12,商品资料!$A:$F,3,0))</f>
        <v/>
      </c>
      <c r="D12" s="8" t="str">
        <f aca="false">IF($A12="","",VLOOKUP($A12,商品资料!$A:$F,4,0))</f>
        <v/>
      </c>
      <c r="E12" s="8" t="str">
        <f aca="false">IF($A12="","",VLOOKUP($A12,商品资料!$A:$F,5,0))</f>
        <v/>
      </c>
      <c r="F12" s="8" t="n">
        <f aca="false">SUMIFS(出入库明细!$H:$H,出入库明细!$D:$D,$A12,出入库明细!$C:$C,"入库")</f>
        <v>0</v>
      </c>
      <c r="G12" s="8" t="n">
        <f aca="false">SUMIFS(出入库明细!$H:$H,出入库明细!$D:$D,$A12,出入库明细!$C:$C,"出库")</f>
        <v>0</v>
      </c>
      <c r="H12" s="8" t="str">
        <f aca="false">IF($A12="","",$E12+$F12-$G12)</f>
        <v/>
      </c>
      <c r="I12" s="8" t="str">
        <f aca="false">IF($A12="","",VLOOKUP($A12,商品资料!$A:$F,6,0))</f>
        <v/>
      </c>
      <c r="J12" s="8" t="str">
        <f aca="false">IF($A12="","",IF($H12&lt;$I12,"⚠ 低于安全库存","正常"))</f>
        <v/>
      </c>
    </row>
    <row r="13" customFormat="false" ht="15" hidden="false" customHeight="false" outlineLevel="0" collapsed="false">
      <c r="A13" s="8" t="str">
        <f aca="false">IF(商品资料!A13="","",商品资料!A13)</f>
        <v/>
      </c>
      <c r="B13" s="8" t="str">
        <f aca="false">IF($A13="","",VLOOKUP($A13,商品资料!$A:$F,2,0))</f>
        <v/>
      </c>
      <c r="C13" s="8" t="str">
        <f aca="false">IF($A13="","",VLOOKUP($A13,商品资料!$A:$F,3,0))</f>
        <v/>
      </c>
      <c r="D13" s="8" t="str">
        <f aca="false">IF($A13="","",VLOOKUP($A13,商品资料!$A:$F,4,0))</f>
        <v/>
      </c>
      <c r="E13" s="8" t="str">
        <f aca="false">IF($A13="","",VLOOKUP($A13,商品资料!$A:$F,5,0))</f>
        <v/>
      </c>
      <c r="F13" s="8" t="n">
        <f aca="false">SUMIFS(出入库明细!$H:$H,出入库明细!$D:$D,$A13,出入库明细!$C:$C,"入库")</f>
        <v>0</v>
      </c>
      <c r="G13" s="8" t="n">
        <f aca="false">SUMIFS(出入库明细!$H:$H,出入库明细!$D:$D,$A13,出入库明细!$C:$C,"出库")</f>
        <v>0</v>
      </c>
      <c r="H13" s="8" t="str">
        <f aca="false">IF($A13="","",$E13+$F13-$G13)</f>
        <v/>
      </c>
      <c r="I13" s="8" t="str">
        <f aca="false">IF($A13="","",VLOOKUP($A13,商品资料!$A:$F,6,0))</f>
        <v/>
      </c>
      <c r="J13" s="8" t="str">
        <f aca="false">IF($A13="","",IF($H13&lt;$I13,"⚠ 低于安全库存","正常"))</f>
        <v/>
      </c>
    </row>
    <row r="14" customFormat="false" ht="15" hidden="false" customHeight="false" outlineLevel="0" collapsed="false">
      <c r="A14" s="8" t="str">
        <f aca="false">IF(商品资料!A14="","",商品资料!A14)</f>
        <v/>
      </c>
      <c r="B14" s="8" t="str">
        <f aca="false">IF($A14="","",VLOOKUP($A14,商品资料!$A:$F,2,0))</f>
        <v/>
      </c>
      <c r="C14" s="8" t="str">
        <f aca="false">IF($A14="","",VLOOKUP($A14,商品资料!$A:$F,3,0))</f>
        <v/>
      </c>
      <c r="D14" s="8" t="str">
        <f aca="false">IF($A14="","",VLOOKUP($A14,商品资料!$A:$F,4,0))</f>
        <v/>
      </c>
      <c r="E14" s="8" t="str">
        <f aca="false">IF($A14="","",VLOOKUP($A14,商品资料!$A:$F,5,0))</f>
        <v/>
      </c>
      <c r="F14" s="8" t="n">
        <f aca="false">SUMIFS(出入库明细!$H:$H,出入库明细!$D:$D,$A14,出入库明细!$C:$C,"入库")</f>
        <v>0</v>
      </c>
      <c r="G14" s="8" t="n">
        <f aca="false">SUMIFS(出入库明细!$H:$H,出入库明细!$D:$D,$A14,出入库明细!$C:$C,"出库")</f>
        <v>0</v>
      </c>
      <c r="H14" s="8" t="str">
        <f aca="false">IF($A14="","",$E14+$F14-$G14)</f>
        <v/>
      </c>
      <c r="I14" s="8" t="str">
        <f aca="false">IF($A14="","",VLOOKUP($A14,商品资料!$A:$F,6,0))</f>
        <v/>
      </c>
      <c r="J14" s="8" t="str">
        <f aca="false">IF($A14="","",IF($H14&lt;$I14,"⚠ 低于安全库存","正常"))</f>
        <v/>
      </c>
    </row>
    <row r="15" customFormat="false" ht="15" hidden="false" customHeight="false" outlineLevel="0" collapsed="false">
      <c r="A15" s="8" t="str">
        <f aca="false">IF(商品资料!A15="","",商品资料!A15)</f>
        <v/>
      </c>
      <c r="B15" s="8" t="str">
        <f aca="false">IF($A15="","",VLOOKUP($A15,商品资料!$A:$F,2,0))</f>
        <v/>
      </c>
      <c r="C15" s="8" t="str">
        <f aca="false">IF($A15="","",VLOOKUP($A15,商品资料!$A:$F,3,0))</f>
        <v/>
      </c>
      <c r="D15" s="8" t="str">
        <f aca="false">IF($A15="","",VLOOKUP($A15,商品资料!$A:$F,4,0))</f>
        <v/>
      </c>
      <c r="E15" s="8" t="str">
        <f aca="false">IF($A15="","",VLOOKUP($A15,商品资料!$A:$F,5,0))</f>
        <v/>
      </c>
      <c r="F15" s="8" t="n">
        <f aca="false">SUMIFS(出入库明细!$H:$H,出入库明细!$D:$D,$A15,出入库明细!$C:$C,"入库")</f>
        <v>0</v>
      </c>
      <c r="G15" s="8" t="n">
        <f aca="false">SUMIFS(出入库明细!$H:$H,出入库明细!$D:$D,$A15,出入库明细!$C:$C,"出库")</f>
        <v>0</v>
      </c>
      <c r="H15" s="8" t="str">
        <f aca="false">IF($A15="","",$E15+$F15-$G15)</f>
        <v/>
      </c>
      <c r="I15" s="8" t="str">
        <f aca="false">IF($A15="","",VLOOKUP($A15,商品资料!$A:$F,6,0))</f>
        <v/>
      </c>
      <c r="J15" s="8" t="str">
        <f aca="false">IF($A15="","",IF($H15&lt;$I15,"⚠ 低于安全库存","正常"))</f>
        <v/>
      </c>
    </row>
    <row r="16" customFormat="false" ht="15" hidden="false" customHeight="false" outlineLevel="0" collapsed="false">
      <c r="A16" s="8" t="str">
        <f aca="false">IF(商品资料!A16="","",商品资料!A16)</f>
        <v/>
      </c>
      <c r="B16" s="8" t="str">
        <f aca="false">IF($A16="","",VLOOKUP($A16,商品资料!$A:$F,2,0))</f>
        <v/>
      </c>
      <c r="C16" s="8" t="str">
        <f aca="false">IF($A16="","",VLOOKUP($A16,商品资料!$A:$F,3,0))</f>
        <v/>
      </c>
      <c r="D16" s="8" t="str">
        <f aca="false">IF($A16="","",VLOOKUP($A16,商品资料!$A:$F,4,0))</f>
        <v/>
      </c>
      <c r="E16" s="8" t="str">
        <f aca="false">IF($A16="","",VLOOKUP($A16,商品资料!$A:$F,5,0))</f>
        <v/>
      </c>
      <c r="F16" s="8" t="n">
        <f aca="false">SUMIFS(出入库明细!$H:$H,出入库明细!$D:$D,$A16,出入库明细!$C:$C,"入库")</f>
        <v>0</v>
      </c>
      <c r="G16" s="8" t="n">
        <f aca="false">SUMIFS(出入库明细!$H:$H,出入库明细!$D:$D,$A16,出入库明细!$C:$C,"出库")</f>
        <v>0</v>
      </c>
      <c r="H16" s="8" t="str">
        <f aca="false">IF($A16="","",$E16+$F16-$G16)</f>
        <v/>
      </c>
      <c r="I16" s="8" t="str">
        <f aca="false">IF($A16="","",VLOOKUP($A16,商品资料!$A:$F,6,0))</f>
        <v/>
      </c>
      <c r="J16" s="8" t="str">
        <f aca="false">IF($A16="","",IF($H16&lt;$I16,"⚠ 低于安全库存","正常"))</f>
        <v/>
      </c>
    </row>
    <row r="17" customFormat="false" ht="15" hidden="false" customHeight="false" outlineLevel="0" collapsed="false">
      <c r="A17" s="8" t="str">
        <f aca="false">IF(商品资料!A17="","",商品资料!A17)</f>
        <v/>
      </c>
      <c r="B17" s="8" t="str">
        <f aca="false">IF($A17="","",VLOOKUP($A17,商品资料!$A:$F,2,0))</f>
        <v/>
      </c>
      <c r="C17" s="8" t="str">
        <f aca="false">IF($A17="","",VLOOKUP($A17,商品资料!$A:$F,3,0))</f>
        <v/>
      </c>
      <c r="D17" s="8" t="str">
        <f aca="false">IF($A17="","",VLOOKUP($A17,商品资料!$A:$F,4,0))</f>
        <v/>
      </c>
      <c r="E17" s="8" t="str">
        <f aca="false">IF($A17="","",VLOOKUP($A17,商品资料!$A:$F,5,0))</f>
        <v/>
      </c>
      <c r="F17" s="8" t="n">
        <f aca="false">SUMIFS(出入库明细!$H:$H,出入库明细!$D:$D,$A17,出入库明细!$C:$C,"入库")</f>
        <v>0</v>
      </c>
      <c r="G17" s="8" t="n">
        <f aca="false">SUMIFS(出入库明细!$H:$H,出入库明细!$D:$D,$A17,出入库明细!$C:$C,"出库")</f>
        <v>0</v>
      </c>
      <c r="H17" s="8" t="str">
        <f aca="false">IF($A17="","",$E17+$F17-$G17)</f>
        <v/>
      </c>
      <c r="I17" s="8" t="str">
        <f aca="false">IF($A17="","",VLOOKUP($A17,商品资料!$A:$F,6,0))</f>
        <v/>
      </c>
      <c r="J17" s="8" t="str">
        <f aca="false">IF($A17="","",IF($H17&lt;$I17,"⚠ 低于安全库存","正常"))</f>
        <v/>
      </c>
    </row>
    <row r="18" customFormat="false" ht="15" hidden="false" customHeight="false" outlineLevel="0" collapsed="false">
      <c r="A18" s="8" t="str">
        <f aca="false">IF(商品资料!A18="","",商品资料!A18)</f>
        <v/>
      </c>
      <c r="B18" s="8" t="str">
        <f aca="false">IF($A18="","",VLOOKUP($A18,商品资料!$A:$F,2,0))</f>
        <v/>
      </c>
      <c r="C18" s="8" t="str">
        <f aca="false">IF($A18="","",VLOOKUP($A18,商品资料!$A:$F,3,0))</f>
        <v/>
      </c>
      <c r="D18" s="8" t="str">
        <f aca="false">IF($A18="","",VLOOKUP($A18,商品资料!$A:$F,4,0))</f>
        <v/>
      </c>
      <c r="E18" s="8" t="str">
        <f aca="false">IF($A18="","",VLOOKUP($A18,商品资料!$A:$F,5,0))</f>
        <v/>
      </c>
      <c r="F18" s="8" t="n">
        <f aca="false">SUMIFS(出入库明细!$H:$H,出入库明细!$D:$D,$A18,出入库明细!$C:$C,"入库")</f>
        <v>0</v>
      </c>
      <c r="G18" s="8" t="n">
        <f aca="false">SUMIFS(出入库明细!$H:$H,出入库明细!$D:$D,$A18,出入库明细!$C:$C,"出库")</f>
        <v>0</v>
      </c>
      <c r="H18" s="8" t="str">
        <f aca="false">IF($A18="","",$E18+$F18-$G18)</f>
        <v/>
      </c>
      <c r="I18" s="8" t="str">
        <f aca="false">IF($A18="","",VLOOKUP($A18,商品资料!$A:$F,6,0))</f>
        <v/>
      </c>
      <c r="J18" s="8" t="str">
        <f aca="false">IF($A18="","",IF($H18&lt;$I18,"⚠ 低于安全库存","正常"))</f>
        <v/>
      </c>
    </row>
    <row r="19" customFormat="false" ht="15" hidden="false" customHeight="false" outlineLevel="0" collapsed="false">
      <c r="A19" s="8" t="str">
        <f aca="false">IF(商品资料!A19="","",商品资料!A19)</f>
        <v/>
      </c>
      <c r="B19" s="8" t="str">
        <f aca="false">IF($A19="","",VLOOKUP($A19,商品资料!$A:$F,2,0))</f>
        <v/>
      </c>
      <c r="C19" s="8" t="str">
        <f aca="false">IF($A19="","",VLOOKUP($A19,商品资料!$A:$F,3,0))</f>
        <v/>
      </c>
      <c r="D19" s="8" t="str">
        <f aca="false">IF($A19="","",VLOOKUP($A19,商品资料!$A:$F,4,0))</f>
        <v/>
      </c>
      <c r="E19" s="8" t="str">
        <f aca="false">IF($A19="","",VLOOKUP($A19,商品资料!$A:$F,5,0))</f>
        <v/>
      </c>
      <c r="F19" s="8" t="n">
        <f aca="false">SUMIFS(出入库明细!$H:$H,出入库明细!$D:$D,$A19,出入库明细!$C:$C,"入库")</f>
        <v>0</v>
      </c>
      <c r="G19" s="8" t="n">
        <f aca="false">SUMIFS(出入库明细!$H:$H,出入库明细!$D:$D,$A19,出入库明细!$C:$C,"出库")</f>
        <v>0</v>
      </c>
      <c r="H19" s="8" t="str">
        <f aca="false">IF($A19="","",$E19+$F19-$G19)</f>
        <v/>
      </c>
      <c r="I19" s="8" t="str">
        <f aca="false">IF($A19="","",VLOOKUP($A19,商品资料!$A:$F,6,0))</f>
        <v/>
      </c>
      <c r="J19" s="8" t="str">
        <f aca="false">IF($A19="","",IF($H19&lt;$I19,"⚠ 低于安全库存","正常"))</f>
        <v/>
      </c>
    </row>
    <row r="20" customFormat="false" ht="15" hidden="false" customHeight="false" outlineLevel="0" collapsed="false">
      <c r="A20" s="8" t="str">
        <f aca="false">IF(商品资料!A20="","",商品资料!A20)</f>
        <v/>
      </c>
      <c r="B20" s="8" t="str">
        <f aca="false">IF($A20="","",VLOOKUP($A20,商品资料!$A:$F,2,0))</f>
        <v/>
      </c>
      <c r="C20" s="8" t="str">
        <f aca="false">IF($A20="","",VLOOKUP($A20,商品资料!$A:$F,3,0))</f>
        <v/>
      </c>
      <c r="D20" s="8" t="str">
        <f aca="false">IF($A20="","",VLOOKUP($A20,商品资料!$A:$F,4,0))</f>
        <v/>
      </c>
      <c r="E20" s="8" t="str">
        <f aca="false">IF($A20="","",VLOOKUP($A20,商品资料!$A:$F,5,0))</f>
        <v/>
      </c>
      <c r="F20" s="8" t="n">
        <f aca="false">SUMIFS(出入库明细!$H:$H,出入库明细!$D:$D,$A20,出入库明细!$C:$C,"入库")</f>
        <v>0</v>
      </c>
      <c r="G20" s="8" t="n">
        <f aca="false">SUMIFS(出入库明细!$H:$H,出入库明细!$D:$D,$A20,出入库明细!$C:$C,"出库")</f>
        <v>0</v>
      </c>
      <c r="H20" s="8" t="str">
        <f aca="false">IF($A20="","",$E20+$F20-$G20)</f>
        <v/>
      </c>
      <c r="I20" s="8" t="str">
        <f aca="false">IF($A20="","",VLOOKUP($A20,商品资料!$A:$F,6,0))</f>
        <v/>
      </c>
      <c r="J20" s="8" t="str">
        <f aca="false">IF($A20="","",IF($H20&lt;$I20,"⚠ 低于安全库存","正常"))</f>
        <v/>
      </c>
    </row>
    <row r="21" customFormat="false" ht="15" hidden="false" customHeight="false" outlineLevel="0" collapsed="false">
      <c r="A21" s="8" t="str">
        <f aca="false">IF(商品资料!A21="","",商品资料!A21)</f>
        <v/>
      </c>
      <c r="B21" s="8" t="str">
        <f aca="false">IF($A21="","",VLOOKUP($A21,商品资料!$A:$F,2,0))</f>
        <v/>
      </c>
      <c r="C21" s="8" t="str">
        <f aca="false">IF($A21="","",VLOOKUP($A21,商品资料!$A:$F,3,0))</f>
        <v/>
      </c>
      <c r="D21" s="8" t="str">
        <f aca="false">IF($A21="","",VLOOKUP($A21,商品资料!$A:$F,4,0))</f>
        <v/>
      </c>
      <c r="E21" s="8" t="str">
        <f aca="false">IF($A21="","",VLOOKUP($A21,商品资料!$A:$F,5,0))</f>
        <v/>
      </c>
      <c r="F21" s="8" t="n">
        <f aca="false">SUMIFS(出入库明细!$H:$H,出入库明细!$D:$D,$A21,出入库明细!$C:$C,"入库")</f>
        <v>0</v>
      </c>
      <c r="G21" s="8" t="n">
        <f aca="false">SUMIFS(出入库明细!$H:$H,出入库明细!$D:$D,$A21,出入库明细!$C:$C,"出库")</f>
        <v>0</v>
      </c>
      <c r="H21" s="8" t="str">
        <f aca="false">IF($A21="","",$E21+$F21-$G21)</f>
        <v/>
      </c>
      <c r="I21" s="8" t="str">
        <f aca="false">IF($A21="","",VLOOKUP($A21,商品资料!$A:$F,6,0))</f>
        <v/>
      </c>
      <c r="J21" s="8" t="str">
        <f aca="false">IF($A21="","",IF($H21&lt;$I21,"⚠ 低于安全库存","正常"))</f>
        <v/>
      </c>
    </row>
    <row r="22" customFormat="false" ht="15" hidden="false" customHeight="false" outlineLevel="0" collapsed="false">
      <c r="A22" s="8" t="str">
        <f aca="false">IF(商品资料!A22="","",商品资料!A22)</f>
        <v/>
      </c>
      <c r="B22" s="8" t="str">
        <f aca="false">IF($A22="","",VLOOKUP($A22,商品资料!$A:$F,2,0))</f>
        <v/>
      </c>
      <c r="C22" s="8" t="str">
        <f aca="false">IF($A22="","",VLOOKUP($A22,商品资料!$A:$F,3,0))</f>
        <v/>
      </c>
      <c r="D22" s="8" t="str">
        <f aca="false">IF($A22="","",VLOOKUP($A22,商品资料!$A:$F,4,0))</f>
        <v/>
      </c>
      <c r="E22" s="8" t="str">
        <f aca="false">IF($A22="","",VLOOKUP($A22,商品资料!$A:$F,5,0))</f>
        <v/>
      </c>
      <c r="F22" s="8" t="n">
        <f aca="false">SUMIFS(出入库明细!$H:$H,出入库明细!$D:$D,$A22,出入库明细!$C:$C,"入库")</f>
        <v>0</v>
      </c>
      <c r="G22" s="8" t="n">
        <f aca="false">SUMIFS(出入库明细!$H:$H,出入库明细!$D:$D,$A22,出入库明细!$C:$C,"出库")</f>
        <v>0</v>
      </c>
      <c r="H22" s="8" t="str">
        <f aca="false">IF($A22="","",$E22+$F22-$G22)</f>
        <v/>
      </c>
      <c r="I22" s="8" t="str">
        <f aca="false">IF($A22="","",VLOOKUP($A22,商品资料!$A:$F,6,0))</f>
        <v/>
      </c>
      <c r="J22" s="8" t="str">
        <f aca="false">IF($A22="","",IF($H22&lt;$I22,"⚠ 低于安全库存","正常"))</f>
        <v/>
      </c>
    </row>
    <row r="23" customFormat="false" ht="15" hidden="false" customHeight="false" outlineLevel="0" collapsed="false">
      <c r="A23" s="8" t="str">
        <f aca="false">IF(商品资料!A23="","",商品资料!A23)</f>
        <v/>
      </c>
      <c r="B23" s="8" t="str">
        <f aca="false">IF($A23="","",VLOOKUP($A23,商品资料!$A:$F,2,0))</f>
        <v/>
      </c>
      <c r="C23" s="8" t="str">
        <f aca="false">IF($A23="","",VLOOKUP($A23,商品资料!$A:$F,3,0))</f>
        <v/>
      </c>
      <c r="D23" s="8" t="str">
        <f aca="false">IF($A23="","",VLOOKUP($A23,商品资料!$A:$F,4,0))</f>
        <v/>
      </c>
      <c r="E23" s="8" t="str">
        <f aca="false">IF($A23="","",VLOOKUP($A23,商品资料!$A:$F,5,0))</f>
        <v/>
      </c>
      <c r="F23" s="8" t="n">
        <f aca="false">SUMIFS(出入库明细!$H:$H,出入库明细!$D:$D,$A23,出入库明细!$C:$C,"入库")</f>
        <v>0</v>
      </c>
      <c r="G23" s="8" t="n">
        <f aca="false">SUMIFS(出入库明细!$H:$H,出入库明细!$D:$D,$A23,出入库明细!$C:$C,"出库")</f>
        <v>0</v>
      </c>
      <c r="H23" s="8" t="str">
        <f aca="false">IF($A23="","",$E23+$F23-$G23)</f>
        <v/>
      </c>
      <c r="I23" s="8" t="str">
        <f aca="false">IF($A23="","",VLOOKUP($A23,商品资料!$A:$F,6,0))</f>
        <v/>
      </c>
      <c r="J23" s="8" t="str">
        <f aca="false">IF($A23="","",IF($H23&lt;$I23,"⚠ 低于安全库存","正常"))</f>
        <v/>
      </c>
    </row>
    <row r="24" customFormat="false" ht="15" hidden="false" customHeight="false" outlineLevel="0" collapsed="false">
      <c r="A24" s="8" t="str">
        <f aca="false">IF(商品资料!A24="","",商品资料!A24)</f>
        <v/>
      </c>
      <c r="B24" s="8" t="str">
        <f aca="false">IF($A24="","",VLOOKUP($A24,商品资料!$A:$F,2,0))</f>
        <v/>
      </c>
      <c r="C24" s="8" t="str">
        <f aca="false">IF($A24="","",VLOOKUP($A24,商品资料!$A:$F,3,0))</f>
        <v/>
      </c>
      <c r="D24" s="8" t="str">
        <f aca="false">IF($A24="","",VLOOKUP($A24,商品资料!$A:$F,4,0))</f>
        <v/>
      </c>
      <c r="E24" s="8" t="str">
        <f aca="false">IF($A24="","",VLOOKUP($A24,商品资料!$A:$F,5,0))</f>
        <v/>
      </c>
      <c r="F24" s="8" t="n">
        <f aca="false">SUMIFS(出入库明细!$H:$H,出入库明细!$D:$D,$A24,出入库明细!$C:$C,"入库")</f>
        <v>0</v>
      </c>
      <c r="G24" s="8" t="n">
        <f aca="false">SUMIFS(出入库明细!$H:$H,出入库明细!$D:$D,$A24,出入库明细!$C:$C,"出库")</f>
        <v>0</v>
      </c>
      <c r="H24" s="8" t="str">
        <f aca="false">IF($A24="","",$E24+$F24-$G24)</f>
        <v/>
      </c>
      <c r="I24" s="8" t="str">
        <f aca="false">IF($A24="","",VLOOKUP($A24,商品资料!$A:$F,6,0))</f>
        <v/>
      </c>
      <c r="J24" s="8" t="str">
        <f aca="false">IF($A24="","",IF($H24&lt;$I24,"⚠ 低于安全库存","正常"))</f>
        <v/>
      </c>
    </row>
    <row r="25" customFormat="false" ht="15" hidden="false" customHeight="false" outlineLevel="0" collapsed="false">
      <c r="A25" s="8" t="str">
        <f aca="false">IF(商品资料!A25="","",商品资料!A25)</f>
        <v/>
      </c>
      <c r="B25" s="8" t="str">
        <f aca="false">IF($A25="","",VLOOKUP($A25,商品资料!$A:$F,2,0))</f>
        <v/>
      </c>
      <c r="C25" s="8" t="str">
        <f aca="false">IF($A25="","",VLOOKUP($A25,商品资料!$A:$F,3,0))</f>
        <v/>
      </c>
      <c r="D25" s="8" t="str">
        <f aca="false">IF($A25="","",VLOOKUP($A25,商品资料!$A:$F,4,0))</f>
        <v/>
      </c>
      <c r="E25" s="8" t="str">
        <f aca="false">IF($A25="","",VLOOKUP($A25,商品资料!$A:$F,5,0))</f>
        <v/>
      </c>
      <c r="F25" s="8" t="n">
        <f aca="false">SUMIFS(出入库明细!$H:$H,出入库明细!$D:$D,$A25,出入库明细!$C:$C,"入库")</f>
        <v>0</v>
      </c>
      <c r="G25" s="8" t="n">
        <f aca="false">SUMIFS(出入库明细!$H:$H,出入库明细!$D:$D,$A25,出入库明细!$C:$C,"出库")</f>
        <v>0</v>
      </c>
      <c r="H25" s="8" t="str">
        <f aca="false">IF($A25="","",$E25+$F25-$G25)</f>
        <v/>
      </c>
      <c r="I25" s="8" t="str">
        <f aca="false">IF($A25="","",VLOOKUP($A25,商品资料!$A:$F,6,0))</f>
        <v/>
      </c>
      <c r="J25" s="8" t="str">
        <f aca="false">IF($A25="","",IF($H25&lt;$I25,"⚠ 低于安全库存","正常"))</f>
        <v/>
      </c>
    </row>
    <row r="26" customFormat="false" ht="15" hidden="false" customHeight="false" outlineLevel="0" collapsed="false">
      <c r="A26" s="8" t="str">
        <f aca="false">IF(商品资料!A26="","",商品资料!A26)</f>
        <v/>
      </c>
      <c r="B26" s="8" t="str">
        <f aca="false">IF($A26="","",VLOOKUP($A26,商品资料!$A:$F,2,0))</f>
        <v/>
      </c>
      <c r="C26" s="8" t="str">
        <f aca="false">IF($A26="","",VLOOKUP($A26,商品资料!$A:$F,3,0))</f>
        <v/>
      </c>
      <c r="D26" s="8" t="str">
        <f aca="false">IF($A26="","",VLOOKUP($A26,商品资料!$A:$F,4,0))</f>
        <v/>
      </c>
      <c r="E26" s="8" t="str">
        <f aca="false">IF($A26="","",VLOOKUP($A26,商品资料!$A:$F,5,0))</f>
        <v/>
      </c>
      <c r="F26" s="8" t="n">
        <f aca="false">SUMIFS(出入库明细!$H:$H,出入库明细!$D:$D,$A26,出入库明细!$C:$C,"入库")</f>
        <v>0</v>
      </c>
      <c r="G26" s="8" t="n">
        <f aca="false">SUMIFS(出入库明细!$H:$H,出入库明细!$D:$D,$A26,出入库明细!$C:$C,"出库")</f>
        <v>0</v>
      </c>
      <c r="H26" s="8" t="str">
        <f aca="false">IF($A26="","",$E26+$F26-$G26)</f>
        <v/>
      </c>
      <c r="I26" s="8" t="str">
        <f aca="false">IF($A26="","",VLOOKUP($A26,商品资料!$A:$F,6,0))</f>
        <v/>
      </c>
      <c r="J26" s="8" t="str">
        <f aca="false">IF($A26="","",IF($H26&lt;$I26,"⚠ 低于安全库存","正常"))</f>
        <v/>
      </c>
    </row>
    <row r="27" customFormat="false" ht="15" hidden="false" customHeight="false" outlineLevel="0" collapsed="false">
      <c r="A27" s="8" t="str">
        <f aca="false">IF(商品资料!A27="","",商品资料!A27)</f>
        <v/>
      </c>
      <c r="B27" s="8" t="str">
        <f aca="false">IF($A27="","",VLOOKUP($A27,商品资料!$A:$F,2,0))</f>
        <v/>
      </c>
      <c r="C27" s="8" t="str">
        <f aca="false">IF($A27="","",VLOOKUP($A27,商品资料!$A:$F,3,0))</f>
        <v/>
      </c>
      <c r="D27" s="8" t="str">
        <f aca="false">IF($A27="","",VLOOKUP($A27,商品资料!$A:$F,4,0))</f>
        <v/>
      </c>
      <c r="E27" s="8" t="str">
        <f aca="false">IF($A27="","",VLOOKUP($A27,商品资料!$A:$F,5,0))</f>
        <v/>
      </c>
      <c r="F27" s="8" t="n">
        <f aca="false">SUMIFS(出入库明细!$H:$H,出入库明细!$D:$D,$A27,出入库明细!$C:$C,"入库")</f>
        <v>0</v>
      </c>
      <c r="G27" s="8" t="n">
        <f aca="false">SUMIFS(出入库明细!$H:$H,出入库明细!$D:$D,$A27,出入库明细!$C:$C,"出库")</f>
        <v>0</v>
      </c>
      <c r="H27" s="8" t="str">
        <f aca="false">IF($A27="","",$E27+$F27-$G27)</f>
        <v/>
      </c>
      <c r="I27" s="8" t="str">
        <f aca="false">IF($A27="","",VLOOKUP($A27,商品资料!$A:$F,6,0))</f>
        <v/>
      </c>
      <c r="J27" s="8" t="str">
        <f aca="false">IF($A27="","",IF($H27&lt;$I27,"⚠ 低于安全库存","正常"))</f>
        <v/>
      </c>
    </row>
    <row r="28" customFormat="false" ht="15" hidden="false" customHeight="false" outlineLevel="0" collapsed="false">
      <c r="A28" s="8" t="str">
        <f aca="false">IF(商品资料!A28="","",商品资料!A28)</f>
        <v/>
      </c>
      <c r="B28" s="8" t="str">
        <f aca="false">IF($A28="","",VLOOKUP($A28,商品资料!$A:$F,2,0))</f>
        <v/>
      </c>
      <c r="C28" s="8" t="str">
        <f aca="false">IF($A28="","",VLOOKUP($A28,商品资料!$A:$F,3,0))</f>
        <v/>
      </c>
      <c r="D28" s="8" t="str">
        <f aca="false">IF($A28="","",VLOOKUP($A28,商品资料!$A:$F,4,0))</f>
        <v/>
      </c>
      <c r="E28" s="8" t="str">
        <f aca="false">IF($A28="","",VLOOKUP($A28,商品资料!$A:$F,5,0))</f>
        <v/>
      </c>
      <c r="F28" s="8" t="n">
        <f aca="false">SUMIFS(出入库明细!$H:$H,出入库明细!$D:$D,$A28,出入库明细!$C:$C,"入库")</f>
        <v>0</v>
      </c>
      <c r="G28" s="8" t="n">
        <f aca="false">SUMIFS(出入库明细!$H:$H,出入库明细!$D:$D,$A28,出入库明细!$C:$C,"出库")</f>
        <v>0</v>
      </c>
      <c r="H28" s="8" t="str">
        <f aca="false">IF($A28="","",$E28+$F28-$G28)</f>
        <v/>
      </c>
      <c r="I28" s="8" t="str">
        <f aca="false">IF($A28="","",VLOOKUP($A28,商品资料!$A:$F,6,0))</f>
        <v/>
      </c>
      <c r="J28" s="8" t="str">
        <f aca="false">IF($A28="","",IF($H28&lt;$I28,"⚠ 低于安全库存","正常"))</f>
        <v/>
      </c>
    </row>
    <row r="29" customFormat="false" ht="15" hidden="false" customHeight="false" outlineLevel="0" collapsed="false">
      <c r="A29" s="8" t="str">
        <f aca="false">IF(商品资料!A29="","",商品资料!A29)</f>
        <v/>
      </c>
      <c r="B29" s="8" t="str">
        <f aca="false">IF($A29="","",VLOOKUP($A29,商品资料!$A:$F,2,0))</f>
        <v/>
      </c>
      <c r="C29" s="8" t="str">
        <f aca="false">IF($A29="","",VLOOKUP($A29,商品资料!$A:$F,3,0))</f>
        <v/>
      </c>
      <c r="D29" s="8" t="str">
        <f aca="false">IF($A29="","",VLOOKUP($A29,商品资料!$A:$F,4,0))</f>
        <v/>
      </c>
      <c r="E29" s="8" t="str">
        <f aca="false">IF($A29="","",VLOOKUP($A29,商品资料!$A:$F,5,0))</f>
        <v/>
      </c>
      <c r="F29" s="8" t="n">
        <f aca="false">SUMIFS(出入库明细!$H:$H,出入库明细!$D:$D,$A29,出入库明细!$C:$C,"入库")</f>
        <v>0</v>
      </c>
      <c r="G29" s="8" t="n">
        <f aca="false">SUMIFS(出入库明细!$H:$H,出入库明细!$D:$D,$A29,出入库明细!$C:$C,"出库")</f>
        <v>0</v>
      </c>
      <c r="H29" s="8" t="str">
        <f aca="false">IF($A29="","",$E29+$F29-$G29)</f>
        <v/>
      </c>
      <c r="I29" s="8" t="str">
        <f aca="false">IF($A29="","",VLOOKUP($A29,商品资料!$A:$F,6,0))</f>
        <v/>
      </c>
      <c r="J29" s="8" t="str">
        <f aca="false">IF($A29="","",IF($H29&lt;$I29,"⚠ 低于安全库存","正常"))</f>
        <v/>
      </c>
    </row>
    <row r="30" customFormat="false" ht="15" hidden="false" customHeight="false" outlineLevel="0" collapsed="false">
      <c r="A30" s="8" t="str">
        <f aca="false">IF(商品资料!A30="","",商品资料!A30)</f>
        <v/>
      </c>
      <c r="B30" s="8" t="str">
        <f aca="false">IF($A30="","",VLOOKUP($A30,商品资料!$A:$F,2,0))</f>
        <v/>
      </c>
      <c r="C30" s="8" t="str">
        <f aca="false">IF($A30="","",VLOOKUP($A30,商品资料!$A:$F,3,0))</f>
        <v/>
      </c>
      <c r="D30" s="8" t="str">
        <f aca="false">IF($A30="","",VLOOKUP($A30,商品资料!$A:$F,4,0))</f>
        <v/>
      </c>
      <c r="E30" s="8" t="str">
        <f aca="false">IF($A30="","",VLOOKUP($A30,商品资料!$A:$F,5,0))</f>
        <v/>
      </c>
      <c r="F30" s="8" t="n">
        <f aca="false">SUMIFS(出入库明细!$H:$H,出入库明细!$D:$D,$A30,出入库明细!$C:$C,"入库")</f>
        <v>0</v>
      </c>
      <c r="G30" s="8" t="n">
        <f aca="false">SUMIFS(出入库明细!$H:$H,出入库明细!$D:$D,$A30,出入库明细!$C:$C,"出库")</f>
        <v>0</v>
      </c>
      <c r="H30" s="8" t="str">
        <f aca="false">IF($A30="","",$E30+$F30-$G30)</f>
        <v/>
      </c>
      <c r="I30" s="8" t="str">
        <f aca="false">IF($A30="","",VLOOKUP($A30,商品资料!$A:$F,6,0))</f>
        <v/>
      </c>
      <c r="J30" s="8" t="str">
        <f aca="false">IF($A30="","",IF($H30&lt;$I30,"⚠ 低于安全库存","正常"))</f>
        <v/>
      </c>
    </row>
    <row r="31" customFormat="false" ht="15" hidden="false" customHeight="false" outlineLevel="0" collapsed="false">
      <c r="A31" s="8" t="str">
        <f aca="false">IF(商品资料!A31="","",商品资料!A31)</f>
        <v/>
      </c>
      <c r="B31" s="8" t="str">
        <f aca="false">IF($A31="","",VLOOKUP($A31,商品资料!$A:$F,2,0))</f>
        <v/>
      </c>
      <c r="C31" s="8" t="str">
        <f aca="false">IF($A31="","",VLOOKUP($A31,商品资料!$A:$F,3,0))</f>
        <v/>
      </c>
      <c r="D31" s="8" t="str">
        <f aca="false">IF($A31="","",VLOOKUP($A31,商品资料!$A:$F,4,0))</f>
        <v/>
      </c>
      <c r="E31" s="8" t="str">
        <f aca="false">IF($A31="","",VLOOKUP($A31,商品资料!$A:$F,5,0))</f>
        <v/>
      </c>
      <c r="F31" s="8" t="n">
        <f aca="false">SUMIFS(出入库明细!$H:$H,出入库明细!$D:$D,$A31,出入库明细!$C:$C,"入库")</f>
        <v>0</v>
      </c>
      <c r="G31" s="8" t="n">
        <f aca="false">SUMIFS(出入库明细!$H:$H,出入库明细!$D:$D,$A31,出入库明细!$C:$C,"出库")</f>
        <v>0</v>
      </c>
      <c r="H31" s="8" t="str">
        <f aca="false">IF($A31="","",$E31+$F31-$G31)</f>
        <v/>
      </c>
      <c r="I31" s="8" t="str">
        <f aca="false">IF($A31="","",VLOOKUP($A31,商品资料!$A:$F,6,0))</f>
        <v/>
      </c>
      <c r="J31" s="8" t="str">
        <f aca="false">IF($A31="","",IF($H31&lt;$I31,"⚠ 低于安全库存","正常"))</f>
        <v/>
      </c>
    </row>
    <row r="32" customFormat="false" ht="15" hidden="false" customHeight="false" outlineLevel="0" collapsed="false">
      <c r="A32" s="8" t="str">
        <f aca="false">IF(商品资料!A32="","",商品资料!A32)</f>
        <v/>
      </c>
      <c r="B32" s="8" t="str">
        <f aca="false">IF($A32="","",VLOOKUP($A32,商品资料!$A:$F,2,0))</f>
        <v/>
      </c>
      <c r="C32" s="8" t="str">
        <f aca="false">IF($A32="","",VLOOKUP($A32,商品资料!$A:$F,3,0))</f>
        <v/>
      </c>
      <c r="D32" s="8" t="str">
        <f aca="false">IF($A32="","",VLOOKUP($A32,商品资料!$A:$F,4,0))</f>
        <v/>
      </c>
      <c r="E32" s="8" t="str">
        <f aca="false">IF($A32="","",VLOOKUP($A32,商品资料!$A:$F,5,0))</f>
        <v/>
      </c>
      <c r="F32" s="8" t="n">
        <f aca="false">SUMIFS(出入库明细!$H:$H,出入库明细!$D:$D,$A32,出入库明细!$C:$C,"入库")</f>
        <v>0</v>
      </c>
      <c r="G32" s="8" t="n">
        <f aca="false">SUMIFS(出入库明细!$H:$H,出入库明细!$D:$D,$A32,出入库明细!$C:$C,"出库")</f>
        <v>0</v>
      </c>
      <c r="H32" s="8" t="str">
        <f aca="false">IF($A32="","",$E32+$F32-$G32)</f>
        <v/>
      </c>
      <c r="I32" s="8" t="str">
        <f aca="false">IF($A32="","",VLOOKUP($A32,商品资料!$A:$F,6,0))</f>
        <v/>
      </c>
      <c r="J32" s="8" t="str">
        <f aca="false">IF($A32="","",IF($H32&lt;$I32,"⚠ 低于安全库存","正常"))</f>
        <v/>
      </c>
    </row>
    <row r="33" customFormat="false" ht="15" hidden="false" customHeight="false" outlineLevel="0" collapsed="false">
      <c r="A33" s="8" t="str">
        <f aca="false">IF(商品资料!A33="","",商品资料!A33)</f>
        <v/>
      </c>
      <c r="B33" s="8" t="str">
        <f aca="false">IF($A33="","",VLOOKUP($A33,商品资料!$A:$F,2,0))</f>
        <v/>
      </c>
      <c r="C33" s="8" t="str">
        <f aca="false">IF($A33="","",VLOOKUP($A33,商品资料!$A:$F,3,0))</f>
        <v/>
      </c>
      <c r="D33" s="8" t="str">
        <f aca="false">IF($A33="","",VLOOKUP($A33,商品资料!$A:$F,4,0))</f>
        <v/>
      </c>
      <c r="E33" s="8" t="str">
        <f aca="false">IF($A33="","",VLOOKUP($A33,商品资料!$A:$F,5,0))</f>
        <v/>
      </c>
      <c r="F33" s="8" t="n">
        <f aca="false">SUMIFS(出入库明细!$H:$H,出入库明细!$D:$D,$A33,出入库明细!$C:$C,"入库")</f>
        <v>0</v>
      </c>
      <c r="G33" s="8" t="n">
        <f aca="false">SUMIFS(出入库明细!$H:$H,出入库明细!$D:$D,$A33,出入库明细!$C:$C,"出库")</f>
        <v>0</v>
      </c>
      <c r="H33" s="8" t="str">
        <f aca="false">IF($A33="","",$E33+$F33-$G33)</f>
        <v/>
      </c>
      <c r="I33" s="8" t="str">
        <f aca="false">IF($A33="","",VLOOKUP($A33,商品资料!$A:$F,6,0))</f>
        <v/>
      </c>
      <c r="J33" s="8" t="str">
        <f aca="false">IF($A33="","",IF($H33&lt;$I33,"⚠ 低于安全库存","正常"))</f>
        <v/>
      </c>
    </row>
    <row r="34" customFormat="false" ht="15" hidden="false" customHeight="false" outlineLevel="0" collapsed="false">
      <c r="A34" s="8" t="str">
        <f aca="false">IF(商品资料!A34="","",商品资料!A34)</f>
        <v/>
      </c>
      <c r="B34" s="8" t="str">
        <f aca="false">IF($A34="","",VLOOKUP($A34,商品资料!$A:$F,2,0))</f>
        <v/>
      </c>
      <c r="C34" s="8" t="str">
        <f aca="false">IF($A34="","",VLOOKUP($A34,商品资料!$A:$F,3,0))</f>
        <v/>
      </c>
      <c r="D34" s="8" t="str">
        <f aca="false">IF($A34="","",VLOOKUP($A34,商品资料!$A:$F,4,0))</f>
        <v/>
      </c>
      <c r="E34" s="8" t="str">
        <f aca="false">IF($A34="","",VLOOKUP($A34,商品资料!$A:$F,5,0))</f>
        <v/>
      </c>
      <c r="F34" s="8" t="n">
        <f aca="false">SUMIFS(出入库明细!$H:$H,出入库明细!$D:$D,$A34,出入库明细!$C:$C,"入库")</f>
        <v>0</v>
      </c>
      <c r="G34" s="8" t="n">
        <f aca="false">SUMIFS(出入库明细!$H:$H,出入库明细!$D:$D,$A34,出入库明细!$C:$C,"出库")</f>
        <v>0</v>
      </c>
      <c r="H34" s="8" t="str">
        <f aca="false">IF($A34="","",$E34+$F34-$G34)</f>
        <v/>
      </c>
      <c r="I34" s="8" t="str">
        <f aca="false">IF($A34="","",VLOOKUP($A34,商品资料!$A:$F,6,0))</f>
        <v/>
      </c>
      <c r="J34" s="8" t="str">
        <f aca="false">IF($A34="","",IF($H34&lt;$I34,"⚠ 低于安全库存","正常"))</f>
        <v/>
      </c>
    </row>
    <row r="35" customFormat="false" ht="15" hidden="false" customHeight="false" outlineLevel="0" collapsed="false">
      <c r="A35" s="8" t="str">
        <f aca="false">IF(商品资料!A35="","",商品资料!A35)</f>
        <v/>
      </c>
      <c r="B35" s="8" t="str">
        <f aca="false">IF($A35="","",VLOOKUP($A35,商品资料!$A:$F,2,0))</f>
        <v/>
      </c>
      <c r="C35" s="8" t="str">
        <f aca="false">IF($A35="","",VLOOKUP($A35,商品资料!$A:$F,3,0))</f>
        <v/>
      </c>
      <c r="D35" s="8" t="str">
        <f aca="false">IF($A35="","",VLOOKUP($A35,商品资料!$A:$F,4,0))</f>
        <v/>
      </c>
      <c r="E35" s="8" t="str">
        <f aca="false">IF($A35="","",VLOOKUP($A35,商品资料!$A:$F,5,0))</f>
        <v/>
      </c>
      <c r="F35" s="8" t="n">
        <f aca="false">SUMIFS(出入库明细!$H:$H,出入库明细!$D:$D,$A35,出入库明细!$C:$C,"入库")</f>
        <v>0</v>
      </c>
      <c r="G35" s="8" t="n">
        <f aca="false">SUMIFS(出入库明细!$H:$H,出入库明细!$D:$D,$A35,出入库明细!$C:$C,"出库")</f>
        <v>0</v>
      </c>
      <c r="H35" s="8" t="str">
        <f aca="false">IF($A35="","",$E35+$F35-$G35)</f>
        <v/>
      </c>
      <c r="I35" s="8" t="str">
        <f aca="false">IF($A35="","",VLOOKUP($A35,商品资料!$A:$F,6,0))</f>
        <v/>
      </c>
      <c r="J35" s="8" t="str">
        <f aca="false">IF($A35="","",IF($H35&lt;$I35,"⚠ 低于安全库存","正常"))</f>
        <v/>
      </c>
    </row>
    <row r="36" customFormat="false" ht="15" hidden="false" customHeight="false" outlineLevel="0" collapsed="false">
      <c r="A36" s="8" t="str">
        <f aca="false">IF(商品资料!A36="","",商品资料!A36)</f>
        <v/>
      </c>
      <c r="B36" s="8" t="str">
        <f aca="false">IF($A36="","",VLOOKUP($A36,商品资料!$A:$F,2,0))</f>
        <v/>
      </c>
      <c r="C36" s="8" t="str">
        <f aca="false">IF($A36="","",VLOOKUP($A36,商品资料!$A:$F,3,0))</f>
        <v/>
      </c>
      <c r="D36" s="8" t="str">
        <f aca="false">IF($A36="","",VLOOKUP($A36,商品资料!$A:$F,4,0))</f>
        <v/>
      </c>
      <c r="E36" s="8" t="str">
        <f aca="false">IF($A36="","",VLOOKUP($A36,商品资料!$A:$F,5,0))</f>
        <v/>
      </c>
      <c r="F36" s="8" t="n">
        <f aca="false">SUMIFS(出入库明细!$H:$H,出入库明细!$D:$D,$A36,出入库明细!$C:$C,"入库")</f>
        <v>0</v>
      </c>
      <c r="G36" s="8" t="n">
        <f aca="false">SUMIFS(出入库明细!$H:$H,出入库明细!$D:$D,$A36,出入库明细!$C:$C,"出库")</f>
        <v>0</v>
      </c>
      <c r="H36" s="8" t="str">
        <f aca="false">IF($A36="","",$E36+$F36-$G36)</f>
        <v/>
      </c>
      <c r="I36" s="8" t="str">
        <f aca="false">IF($A36="","",VLOOKUP($A36,商品资料!$A:$F,6,0))</f>
        <v/>
      </c>
      <c r="J36" s="8" t="str">
        <f aca="false">IF($A36="","",IF($H36&lt;$I36,"⚠ 低于安全库存","正常"))</f>
        <v/>
      </c>
    </row>
    <row r="37" customFormat="false" ht="15" hidden="false" customHeight="false" outlineLevel="0" collapsed="false">
      <c r="A37" s="8" t="str">
        <f aca="false">IF(商品资料!A37="","",商品资料!A37)</f>
        <v/>
      </c>
      <c r="B37" s="8" t="str">
        <f aca="false">IF($A37="","",VLOOKUP($A37,商品资料!$A:$F,2,0))</f>
        <v/>
      </c>
      <c r="C37" s="8" t="str">
        <f aca="false">IF($A37="","",VLOOKUP($A37,商品资料!$A:$F,3,0))</f>
        <v/>
      </c>
      <c r="D37" s="8" t="str">
        <f aca="false">IF($A37="","",VLOOKUP($A37,商品资料!$A:$F,4,0))</f>
        <v/>
      </c>
      <c r="E37" s="8" t="str">
        <f aca="false">IF($A37="","",VLOOKUP($A37,商品资料!$A:$F,5,0))</f>
        <v/>
      </c>
      <c r="F37" s="8" t="n">
        <f aca="false">SUMIFS(出入库明细!$H:$H,出入库明细!$D:$D,$A37,出入库明细!$C:$C,"入库")</f>
        <v>0</v>
      </c>
      <c r="G37" s="8" t="n">
        <f aca="false">SUMIFS(出入库明细!$H:$H,出入库明细!$D:$D,$A37,出入库明细!$C:$C,"出库")</f>
        <v>0</v>
      </c>
      <c r="H37" s="8" t="str">
        <f aca="false">IF($A37="","",$E37+$F37-$G37)</f>
        <v/>
      </c>
      <c r="I37" s="8" t="str">
        <f aca="false">IF($A37="","",VLOOKUP($A37,商品资料!$A:$F,6,0))</f>
        <v/>
      </c>
      <c r="J37" s="8" t="str">
        <f aca="false">IF($A37="","",IF($H37&lt;$I37,"⚠ 低于安全库存","正常"))</f>
        <v/>
      </c>
    </row>
    <row r="38" customFormat="false" ht="15" hidden="false" customHeight="false" outlineLevel="0" collapsed="false">
      <c r="A38" s="8" t="str">
        <f aca="false">IF(商品资料!A38="","",商品资料!A38)</f>
        <v/>
      </c>
      <c r="B38" s="8" t="str">
        <f aca="false">IF($A38="","",VLOOKUP($A38,商品资料!$A:$F,2,0))</f>
        <v/>
      </c>
      <c r="C38" s="8" t="str">
        <f aca="false">IF($A38="","",VLOOKUP($A38,商品资料!$A:$F,3,0))</f>
        <v/>
      </c>
      <c r="D38" s="8" t="str">
        <f aca="false">IF($A38="","",VLOOKUP($A38,商品资料!$A:$F,4,0))</f>
        <v/>
      </c>
      <c r="E38" s="8" t="str">
        <f aca="false">IF($A38="","",VLOOKUP($A38,商品资料!$A:$F,5,0))</f>
        <v/>
      </c>
      <c r="F38" s="8" t="n">
        <f aca="false">SUMIFS(出入库明细!$H:$H,出入库明细!$D:$D,$A38,出入库明细!$C:$C,"入库")</f>
        <v>0</v>
      </c>
      <c r="G38" s="8" t="n">
        <f aca="false">SUMIFS(出入库明细!$H:$H,出入库明细!$D:$D,$A38,出入库明细!$C:$C,"出库")</f>
        <v>0</v>
      </c>
      <c r="H38" s="8" t="str">
        <f aca="false">IF($A38="","",$E38+$F38-$G38)</f>
        <v/>
      </c>
      <c r="I38" s="8" t="str">
        <f aca="false">IF($A38="","",VLOOKUP($A38,商品资料!$A:$F,6,0))</f>
        <v/>
      </c>
      <c r="J38" s="8" t="str">
        <f aca="false">IF($A38="","",IF($H38&lt;$I38,"⚠ 低于安全库存","正常"))</f>
        <v/>
      </c>
    </row>
    <row r="39" customFormat="false" ht="15" hidden="false" customHeight="false" outlineLevel="0" collapsed="false">
      <c r="A39" s="8" t="str">
        <f aca="false">IF(商品资料!A39="","",商品资料!A39)</f>
        <v/>
      </c>
      <c r="B39" s="8" t="str">
        <f aca="false">IF($A39="","",VLOOKUP($A39,商品资料!$A:$F,2,0))</f>
        <v/>
      </c>
      <c r="C39" s="8" t="str">
        <f aca="false">IF($A39="","",VLOOKUP($A39,商品资料!$A:$F,3,0))</f>
        <v/>
      </c>
      <c r="D39" s="8" t="str">
        <f aca="false">IF($A39="","",VLOOKUP($A39,商品资料!$A:$F,4,0))</f>
        <v/>
      </c>
      <c r="E39" s="8" t="str">
        <f aca="false">IF($A39="","",VLOOKUP($A39,商品资料!$A:$F,5,0))</f>
        <v/>
      </c>
      <c r="F39" s="8" t="n">
        <f aca="false">SUMIFS(出入库明细!$H:$H,出入库明细!$D:$D,$A39,出入库明细!$C:$C,"入库")</f>
        <v>0</v>
      </c>
      <c r="G39" s="8" t="n">
        <f aca="false">SUMIFS(出入库明细!$H:$H,出入库明细!$D:$D,$A39,出入库明细!$C:$C,"出库")</f>
        <v>0</v>
      </c>
      <c r="H39" s="8" t="str">
        <f aca="false">IF($A39="","",$E39+$F39-$G39)</f>
        <v/>
      </c>
      <c r="I39" s="8" t="str">
        <f aca="false">IF($A39="","",VLOOKUP($A39,商品资料!$A:$F,6,0))</f>
        <v/>
      </c>
      <c r="J39" s="8" t="str">
        <f aca="false">IF($A39="","",IF($H39&lt;$I39,"⚠ 低于安全库存","正常"))</f>
        <v/>
      </c>
    </row>
    <row r="40" customFormat="false" ht="15" hidden="false" customHeight="false" outlineLevel="0" collapsed="false">
      <c r="A40" s="8" t="str">
        <f aca="false">IF(商品资料!A40="","",商品资料!A40)</f>
        <v/>
      </c>
      <c r="B40" s="8" t="str">
        <f aca="false">IF($A40="","",VLOOKUP($A40,商品资料!$A:$F,2,0))</f>
        <v/>
      </c>
      <c r="C40" s="8" t="str">
        <f aca="false">IF($A40="","",VLOOKUP($A40,商品资料!$A:$F,3,0))</f>
        <v/>
      </c>
      <c r="D40" s="8" t="str">
        <f aca="false">IF($A40="","",VLOOKUP($A40,商品资料!$A:$F,4,0))</f>
        <v/>
      </c>
      <c r="E40" s="8" t="str">
        <f aca="false">IF($A40="","",VLOOKUP($A40,商品资料!$A:$F,5,0))</f>
        <v/>
      </c>
      <c r="F40" s="8" t="n">
        <f aca="false">SUMIFS(出入库明细!$H:$H,出入库明细!$D:$D,$A40,出入库明细!$C:$C,"入库")</f>
        <v>0</v>
      </c>
      <c r="G40" s="8" t="n">
        <f aca="false">SUMIFS(出入库明细!$H:$H,出入库明细!$D:$D,$A40,出入库明细!$C:$C,"出库")</f>
        <v>0</v>
      </c>
      <c r="H40" s="8" t="str">
        <f aca="false">IF($A40="","",$E40+$F40-$G40)</f>
        <v/>
      </c>
      <c r="I40" s="8" t="str">
        <f aca="false">IF($A40="","",VLOOKUP($A40,商品资料!$A:$F,6,0))</f>
        <v/>
      </c>
      <c r="J40" s="8" t="str">
        <f aca="false">IF($A40="","",IF($H40&lt;$I40,"⚠ 低于安全库存","正常"))</f>
        <v/>
      </c>
    </row>
    <row r="41" customFormat="false" ht="15" hidden="false" customHeight="false" outlineLevel="0" collapsed="false">
      <c r="A41" s="8" t="str">
        <f aca="false">IF(商品资料!A41="","",商品资料!A41)</f>
        <v/>
      </c>
      <c r="B41" s="8" t="str">
        <f aca="false">IF($A41="","",VLOOKUP($A41,商品资料!$A:$F,2,0))</f>
        <v/>
      </c>
      <c r="C41" s="8" t="str">
        <f aca="false">IF($A41="","",VLOOKUP($A41,商品资料!$A:$F,3,0))</f>
        <v/>
      </c>
      <c r="D41" s="8" t="str">
        <f aca="false">IF($A41="","",VLOOKUP($A41,商品资料!$A:$F,4,0))</f>
        <v/>
      </c>
      <c r="E41" s="8" t="str">
        <f aca="false">IF($A41="","",VLOOKUP($A41,商品资料!$A:$F,5,0))</f>
        <v/>
      </c>
      <c r="F41" s="8" t="n">
        <f aca="false">SUMIFS(出入库明细!$H:$H,出入库明细!$D:$D,$A41,出入库明细!$C:$C,"入库")</f>
        <v>0</v>
      </c>
      <c r="G41" s="8" t="n">
        <f aca="false">SUMIFS(出入库明细!$H:$H,出入库明细!$D:$D,$A41,出入库明细!$C:$C,"出库")</f>
        <v>0</v>
      </c>
      <c r="H41" s="8" t="str">
        <f aca="false">IF($A41="","",$E41+$F41-$G41)</f>
        <v/>
      </c>
      <c r="I41" s="8" t="str">
        <f aca="false">IF($A41="","",VLOOKUP($A41,商品资料!$A:$F,6,0))</f>
        <v/>
      </c>
      <c r="J41" s="8" t="str">
        <f aca="false">IF($A41="","",IF($H41&lt;$I41,"⚠ 低于安全库存","正常"))</f>
        <v/>
      </c>
    </row>
    <row r="42" customFormat="false" ht="15" hidden="false" customHeight="false" outlineLevel="0" collapsed="false">
      <c r="A42" s="8" t="str">
        <f aca="false">IF(商品资料!A42="","",商品资料!A42)</f>
        <v/>
      </c>
      <c r="B42" s="8" t="str">
        <f aca="false">IF($A42="","",VLOOKUP($A42,商品资料!$A:$F,2,0))</f>
        <v/>
      </c>
      <c r="C42" s="8" t="str">
        <f aca="false">IF($A42="","",VLOOKUP($A42,商品资料!$A:$F,3,0))</f>
        <v/>
      </c>
      <c r="D42" s="8" t="str">
        <f aca="false">IF($A42="","",VLOOKUP($A42,商品资料!$A:$F,4,0))</f>
        <v/>
      </c>
      <c r="E42" s="8" t="str">
        <f aca="false">IF($A42="","",VLOOKUP($A42,商品资料!$A:$F,5,0))</f>
        <v/>
      </c>
      <c r="F42" s="8" t="n">
        <f aca="false">SUMIFS(出入库明细!$H:$H,出入库明细!$D:$D,$A42,出入库明细!$C:$C,"入库")</f>
        <v>0</v>
      </c>
      <c r="G42" s="8" t="n">
        <f aca="false">SUMIFS(出入库明细!$H:$H,出入库明细!$D:$D,$A42,出入库明细!$C:$C,"出库")</f>
        <v>0</v>
      </c>
      <c r="H42" s="8" t="str">
        <f aca="false">IF($A42="","",$E42+$F42-$G42)</f>
        <v/>
      </c>
      <c r="I42" s="8" t="str">
        <f aca="false">IF($A42="","",VLOOKUP($A42,商品资料!$A:$F,6,0))</f>
        <v/>
      </c>
      <c r="J42" s="8" t="str">
        <f aca="false">IF($A42="","",IF($H42&lt;$I42,"⚠ 低于安全库存","正常"))</f>
        <v/>
      </c>
    </row>
    <row r="43" customFormat="false" ht="15" hidden="false" customHeight="false" outlineLevel="0" collapsed="false">
      <c r="A43" s="8" t="str">
        <f aca="false">IF(商品资料!A43="","",商品资料!A43)</f>
        <v/>
      </c>
      <c r="B43" s="8" t="str">
        <f aca="false">IF($A43="","",VLOOKUP($A43,商品资料!$A:$F,2,0))</f>
        <v/>
      </c>
      <c r="C43" s="8" t="str">
        <f aca="false">IF($A43="","",VLOOKUP($A43,商品资料!$A:$F,3,0))</f>
        <v/>
      </c>
      <c r="D43" s="8" t="str">
        <f aca="false">IF($A43="","",VLOOKUP($A43,商品资料!$A:$F,4,0))</f>
        <v/>
      </c>
      <c r="E43" s="8" t="str">
        <f aca="false">IF($A43="","",VLOOKUP($A43,商品资料!$A:$F,5,0))</f>
        <v/>
      </c>
      <c r="F43" s="8" t="n">
        <f aca="false">SUMIFS(出入库明细!$H:$H,出入库明细!$D:$D,$A43,出入库明细!$C:$C,"入库")</f>
        <v>0</v>
      </c>
      <c r="G43" s="8" t="n">
        <f aca="false">SUMIFS(出入库明细!$H:$H,出入库明细!$D:$D,$A43,出入库明细!$C:$C,"出库")</f>
        <v>0</v>
      </c>
      <c r="H43" s="8" t="str">
        <f aca="false">IF($A43="","",$E43+$F43-$G43)</f>
        <v/>
      </c>
      <c r="I43" s="8" t="str">
        <f aca="false">IF($A43="","",VLOOKUP($A43,商品资料!$A:$F,6,0))</f>
        <v/>
      </c>
      <c r="J43" s="8" t="str">
        <f aca="false">IF($A43="","",IF($H43&lt;$I43,"⚠ 低于安全库存","正常"))</f>
        <v/>
      </c>
    </row>
    <row r="44" customFormat="false" ht="15" hidden="false" customHeight="false" outlineLevel="0" collapsed="false">
      <c r="A44" s="8" t="str">
        <f aca="false">IF(商品资料!A44="","",商品资料!A44)</f>
        <v/>
      </c>
      <c r="B44" s="8" t="str">
        <f aca="false">IF($A44="","",VLOOKUP($A44,商品资料!$A:$F,2,0))</f>
        <v/>
      </c>
      <c r="C44" s="8" t="str">
        <f aca="false">IF($A44="","",VLOOKUP($A44,商品资料!$A:$F,3,0))</f>
        <v/>
      </c>
      <c r="D44" s="8" t="str">
        <f aca="false">IF($A44="","",VLOOKUP($A44,商品资料!$A:$F,4,0))</f>
        <v/>
      </c>
      <c r="E44" s="8" t="str">
        <f aca="false">IF($A44="","",VLOOKUP($A44,商品资料!$A:$F,5,0))</f>
        <v/>
      </c>
      <c r="F44" s="8" t="n">
        <f aca="false">SUMIFS(出入库明细!$H:$H,出入库明细!$D:$D,$A44,出入库明细!$C:$C,"入库")</f>
        <v>0</v>
      </c>
      <c r="G44" s="8" t="n">
        <f aca="false">SUMIFS(出入库明细!$H:$H,出入库明细!$D:$D,$A44,出入库明细!$C:$C,"出库")</f>
        <v>0</v>
      </c>
      <c r="H44" s="8" t="str">
        <f aca="false">IF($A44="","",$E44+$F44-$G44)</f>
        <v/>
      </c>
      <c r="I44" s="8" t="str">
        <f aca="false">IF($A44="","",VLOOKUP($A44,商品资料!$A:$F,6,0))</f>
        <v/>
      </c>
      <c r="J44" s="8" t="str">
        <f aca="false">IF($A44="","",IF($H44&lt;$I44,"⚠ 低于安全库存","正常"))</f>
        <v/>
      </c>
    </row>
    <row r="45" customFormat="false" ht="15" hidden="false" customHeight="false" outlineLevel="0" collapsed="false">
      <c r="A45" s="8" t="str">
        <f aca="false">IF(商品资料!A45="","",商品资料!A45)</f>
        <v/>
      </c>
      <c r="B45" s="8" t="str">
        <f aca="false">IF($A45="","",VLOOKUP($A45,商品资料!$A:$F,2,0))</f>
        <v/>
      </c>
      <c r="C45" s="8" t="str">
        <f aca="false">IF($A45="","",VLOOKUP($A45,商品资料!$A:$F,3,0))</f>
        <v/>
      </c>
      <c r="D45" s="8" t="str">
        <f aca="false">IF($A45="","",VLOOKUP($A45,商品资料!$A:$F,4,0))</f>
        <v/>
      </c>
      <c r="E45" s="8" t="str">
        <f aca="false">IF($A45="","",VLOOKUP($A45,商品资料!$A:$F,5,0))</f>
        <v/>
      </c>
      <c r="F45" s="8" t="n">
        <f aca="false">SUMIFS(出入库明细!$H:$H,出入库明细!$D:$D,$A45,出入库明细!$C:$C,"入库")</f>
        <v>0</v>
      </c>
      <c r="G45" s="8" t="n">
        <f aca="false">SUMIFS(出入库明细!$H:$H,出入库明细!$D:$D,$A45,出入库明细!$C:$C,"出库")</f>
        <v>0</v>
      </c>
      <c r="H45" s="8" t="str">
        <f aca="false">IF($A45="","",$E45+$F45-$G45)</f>
        <v/>
      </c>
      <c r="I45" s="8" t="str">
        <f aca="false">IF($A45="","",VLOOKUP($A45,商品资料!$A:$F,6,0))</f>
        <v/>
      </c>
      <c r="J45" s="8" t="str">
        <f aca="false">IF($A45="","",IF($H45&lt;$I45,"⚠ 低于安全库存","正常"))</f>
        <v/>
      </c>
    </row>
    <row r="46" customFormat="false" ht="15" hidden="false" customHeight="false" outlineLevel="0" collapsed="false">
      <c r="A46" s="8" t="str">
        <f aca="false">IF(商品资料!A46="","",商品资料!A46)</f>
        <v/>
      </c>
      <c r="B46" s="8" t="str">
        <f aca="false">IF($A46="","",VLOOKUP($A46,商品资料!$A:$F,2,0))</f>
        <v/>
      </c>
      <c r="C46" s="8" t="str">
        <f aca="false">IF($A46="","",VLOOKUP($A46,商品资料!$A:$F,3,0))</f>
        <v/>
      </c>
      <c r="D46" s="8" t="str">
        <f aca="false">IF($A46="","",VLOOKUP($A46,商品资料!$A:$F,4,0))</f>
        <v/>
      </c>
      <c r="E46" s="8" t="str">
        <f aca="false">IF($A46="","",VLOOKUP($A46,商品资料!$A:$F,5,0))</f>
        <v/>
      </c>
      <c r="F46" s="8" t="n">
        <f aca="false">SUMIFS(出入库明细!$H:$H,出入库明细!$D:$D,$A46,出入库明细!$C:$C,"入库")</f>
        <v>0</v>
      </c>
      <c r="G46" s="8" t="n">
        <f aca="false">SUMIFS(出入库明细!$H:$H,出入库明细!$D:$D,$A46,出入库明细!$C:$C,"出库")</f>
        <v>0</v>
      </c>
      <c r="H46" s="8" t="str">
        <f aca="false">IF($A46="","",$E46+$F46-$G46)</f>
        <v/>
      </c>
      <c r="I46" s="8" t="str">
        <f aca="false">IF($A46="","",VLOOKUP($A46,商品资料!$A:$F,6,0))</f>
        <v/>
      </c>
      <c r="J46" s="8" t="str">
        <f aca="false">IF($A46="","",IF($H46&lt;$I46,"⚠ 低于安全库存","正常"))</f>
        <v/>
      </c>
    </row>
    <row r="47" customFormat="false" ht="15" hidden="false" customHeight="false" outlineLevel="0" collapsed="false">
      <c r="A47" s="8" t="str">
        <f aca="false">IF(商品资料!A47="","",商品资料!A47)</f>
        <v/>
      </c>
      <c r="B47" s="8" t="str">
        <f aca="false">IF($A47="","",VLOOKUP($A47,商品资料!$A:$F,2,0))</f>
        <v/>
      </c>
      <c r="C47" s="8" t="str">
        <f aca="false">IF($A47="","",VLOOKUP($A47,商品资料!$A:$F,3,0))</f>
        <v/>
      </c>
      <c r="D47" s="8" t="str">
        <f aca="false">IF($A47="","",VLOOKUP($A47,商品资料!$A:$F,4,0))</f>
        <v/>
      </c>
      <c r="E47" s="8" t="str">
        <f aca="false">IF($A47="","",VLOOKUP($A47,商品资料!$A:$F,5,0))</f>
        <v/>
      </c>
      <c r="F47" s="8" t="n">
        <f aca="false">SUMIFS(出入库明细!$H:$H,出入库明细!$D:$D,$A47,出入库明细!$C:$C,"入库")</f>
        <v>0</v>
      </c>
      <c r="G47" s="8" t="n">
        <f aca="false">SUMIFS(出入库明细!$H:$H,出入库明细!$D:$D,$A47,出入库明细!$C:$C,"出库")</f>
        <v>0</v>
      </c>
      <c r="H47" s="8" t="str">
        <f aca="false">IF($A47="","",$E47+$F47-$G47)</f>
        <v/>
      </c>
      <c r="I47" s="8" t="str">
        <f aca="false">IF($A47="","",VLOOKUP($A47,商品资料!$A:$F,6,0))</f>
        <v/>
      </c>
      <c r="J47" s="8" t="str">
        <f aca="false">IF($A47="","",IF($H47&lt;$I47,"⚠ 低于安全库存","正常"))</f>
        <v/>
      </c>
    </row>
    <row r="48" customFormat="false" ht="15" hidden="false" customHeight="false" outlineLevel="0" collapsed="false">
      <c r="A48" s="8" t="str">
        <f aca="false">IF(商品资料!A48="","",商品资料!A48)</f>
        <v/>
      </c>
      <c r="B48" s="8" t="str">
        <f aca="false">IF($A48="","",VLOOKUP($A48,商品资料!$A:$F,2,0))</f>
        <v/>
      </c>
      <c r="C48" s="8" t="str">
        <f aca="false">IF($A48="","",VLOOKUP($A48,商品资料!$A:$F,3,0))</f>
        <v/>
      </c>
      <c r="D48" s="8" t="str">
        <f aca="false">IF($A48="","",VLOOKUP($A48,商品资料!$A:$F,4,0))</f>
        <v/>
      </c>
      <c r="E48" s="8" t="str">
        <f aca="false">IF($A48="","",VLOOKUP($A48,商品资料!$A:$F,5,0))</f>
        <v/>
      </c>
      <c r="F48" s="8" t="n">
        <f aca="false">SUMIFS(出入库明细!$H:$H,出入库明细!$D:$D,$A48,出入库明细!$C:$C,"入库")</f>
        <v>0</v>
      </c>
      <c r="G48" s="8" t="n">
        <f aca="false">SUMIFS(出入库明细!$H:$H,出入库明细!$D:$D,$A48,出入库明细!$C:$C,"出库")</f>
        <v>0</v>
      </c>
      <c r="H48" s="8" t="str">
        <f aca="false">IF($A48="","",$E48+$F48-$G48)</f>
        <v/>
      </c>
      <c r="I48" s="8" t="str">
        <f aca="false">IF($A48="","",VLOOKUP($A48,商品资料!$A:$F,6,0))</f>
        <v/>
      </c>
      <c r="J48" s="8" t="str">
        <f aca="false">IF($A48="","",IF($H48&lt;$I48,"⚠ 低于安全库存","正常"))</f>
        <v/>
      </c>
    </row>
    <row r="49" customFormat="false" ht="15" hidden="false" customHeight="false" outlineLevel="0" collapsed="false">
      <c r="A49" s="8" t="str">
        <f aca="false">IF(商品资料!A49="","",商品资料!A49)</f>
        <v/>
      </c>
      <c r="B49" s="8" t="str">
        <f aca="false">IF($A49="","",VLOOKUP($A49,商品资料!$A:$F,2,0))</f>
        <v/>
      </c>
      <c r="C49" s="8" t="str">
        <f aca="false">IF($A49="","",VLOOKUP($A49,商品资料!$A:$F,3,0))</f>
        <v/>
      </c>
      <c r="D49" s="8" t="str">
        <f aca="false">IF($A49="","",VLOOKUP($A49,商品资料!$A:$F,4,0))</f>
        <v/>
      </c>
      <c r="E49" s="8" t="str">
        <f aca="false">IF($A49="","",VLOOKUP($A49,商品资料!$A:$F,5,0))</f>
        <v/>
      </c>
      <c r="F49" s="8" t="n">
        <f aca="false">SUMIFS(出入库明细!$H:$H,出入库明细!$D:$D,$A49,出入库明细!$C:$C,"入库")</f>
        <v>0</v>
      </c>
      <c r="G49" s="8" t="n">
        <f aca="false">SUMIFS(出入库明细!$H:$H,出入库明细!$D:$D,$A49,出入库明细!$C:$C,"出库")</f>
        <v>0</v>
      </c>
      <c r="H49" s="8" t="str">
        <f aca="false">IF($A49="","",$E49+$F49-$G49)</f>
        <v/>
      </c>
      <c r="I49" s="8" t="str">
        <f aca="false">IF($A49="","",VLOOKUP($A49,商品资料!$A:$F,6,0))</f>
        <v/>
      </c>
      <c r="J49" s="8" t="str">
        <f aca="false">IF($A49="","",IF($H49&lt;$I49,"⚠ 低于安全库存","正常"))</f>
        <v/>
      </c>
    </row>
    <row r="50" customFormat="false" ht="15" hidden="false" customHeight="false" outlineLevel="0" collapsed="false">
      <c r="A50" s="8" t="str">
        <f aca="false">IF(商品资料!A50="","",商品资料!A50)</f>
        <v/>
      </c>
      <c r="B50" s="8" t="str">
        <f aca="false">IF($A50="","",VLOOKUP($A50,商品资料!$A:$F,2,0))</f>
        <v/>
      </c>
      <c r="C50" s="8" t="str">
        <f aca="false">IF($A50="","",VLOOKUP($A50,商品资料!$A:$F,3,0))</f>
        <v/>
      </c>
      <c r="D50" s="8" t="str">
        <f aca="false">IF($A50="","",VLOOKUP($A50,商品资料!$A:$F,4,0))</f>
        <v/>
      </c>
      <c r="E50" s="8" t="str">
        <f aca="false">IF($A50="","",VLOOKUP($A50,商品资料!$A:$F,5,0))</f>
        <v/>
      </c>
      <c r="F50" s="8" t="n">
        <f aca="false">SUMIFS(出入库明细!$H:$H,出入库明细!$D:$D,$A50,出入库明细!$C:$C,"入库")</f>
        <v>0</v>
      </c>
      <c r="G50" s="8" t="n">
        <f aca="false">SUMIFS(出入库明细!$H:$H,出入库明细!$D:$D,$A50,出入库明细!$C:$C,"出库")</f>
        <v>0</v>
      </c>
      <c r="H50" s="8" t="str">
        <f aca="false">IF($A50="","",$E50+$F50-$G50)</f>
        <v/>
      </c>
      <c r="I50" s="8" t="str">
        <f aca="false">IF($A50="","",VLOOKUP($A50,商品资料!$A:$F,6,0))</f>
        <v/>
      </c>
      <c r="J50" s="8" t="str">
        <f aca="false">IF($A50="","",IF($H50&lt;$I50,"⚠ 低于安全库存","正常"))</f>
        <v/>
      </c>
    </row>
    <row r="51" customFormat="false" ht="15" hidden="false" customHeight="false" outlineLevel="0" collapsed="false">
      <c r="A51" s="8" t="str">
        <f aca="false">IF(商品资料!A51="","",商品资料!A51)</f>
        <v/>
      </c>
      <c r="B51" s="8" t="str">
        <f aca="false">IF($A51="","",VLOOKUP($A51,商品资料!$A:$F,2,0))</f>
        <v/>
      </c>
      <c r="C51" s="8" t="str">
        <f aca="false">IF($A51="","",VLOOKUP($A51,商品资料!$A:$F,3,0))</f>
        <v/>
      </c>
      <c r="D51" s="8" t="str">
        <f aca="false">IF($A51="","",VLOOKUP($A51,商品资料!$A:$F,4,0))</f>
        <v/>
      </c>
      <c r="E51" s="8" t="str">
        <f aca="false">IF($A51="","",VLOOKUP($A51,商品资料!$A:$F,5,0))</f>
        <v/>
      </c>
      <c r="F51" s="8" t="n">
        <f aca="false">SUMIFS(出入库明细!$H:$H,出入库明细!$D:$D,$A51,出入库明细!$C:$C,"入库")</f>
        <v>0</v>
      </c>
      <c r="G51" s="8" t="n">
        <f aca="false">SUMIFS(出入库明细!$H:$H,出入库明细!$D:$D,$A51,出入库明细!$C:$C,"出库")</f>
        <v>0</v>
      </c>
      <c r="H51" s="8" t="str">
        <f aca="false">IF($A51="","",$E51+$F51-$G51)</f>
        <v/>
      </c>
      <c r="I51" s="8" t="str">
        <f aca="false">IF($A51="","",VLOOKUP($A51,商品资料!$A:$F,6,0))</f>
        <v/>
      </c>
      <c r="J51" s="8" t="str">
        <f aca="false">IF($A51="","",IF($H51&lt;$I51,"⚠ 低于安全库存","正常"))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2026-10-04T22:46:20Z</dcterms:created>
  <dc:creator>openpyxl</dc:creator>
  <dc:description/>
  <dc:language>en-US</dc:language>
  <cp:lastModifiedBy/>
  <dcterms:modified xsi:type="dcterms:W3CDTF">2026-10-04T22:46:20Z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